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A ENERO 2019" sheetId="1" r:id="rId1"/>
  </sheets>
  <definedNames>
    <definedName name="_xlnm._FilterDatabase" localSheetId="0" hidden="1">'PAA ENERO 2019'!$A$18:$K$120</definedName>
    <definedName name="_xlnm.Print_Area" localSheetId="0">'PAA ENERO 2019'!$A$17:$G$120</definedName>
    <definedName name="Print_Area" localSheetId="0">'PAA ENERO 2019'!$A$18:$H$120</definedName>
  </definedNames>
  <calcPr calcId="125725"/>
</workbook>
</file>

<file path=xl/calcChain.xml><?xml version="1.0" encoding="utf-8"?>
<calcChain xmlns="http://schemas.openxmlformats.org/spreadsheetml/2006/main">
  <c r="H117" i="1"/>
  <c r="H113"/>
  <c r="H110"/>
  <c r="H109"/>
  <c r="H93"/>
  <c r="H81"/>
  <c r="H54"/>
  <c r="H49"/>
  <c r="G117"/>
  <c r="G113"/>
  <c r="G110"/>
  <c r="G109"/>
  <c r="G93"/>
  <c r="G81"/>
  <c r="G54"/>
  <c r="G49"/>
  <c r="B12"/>
</calcChain>
</file>

<file path=xl/sharedStrings.xml><?xml version="1.0" encoding="utf-8"?>
<sst xmlns="http://schemas.openxmlformats.org/spreadsheetml/2006/main" count="769" uniqueCount="169">
  <si>
    <t>PLAN ANUAL DE ADQUISICIONES</t>
  </si>
  <si>
    <t>A. INFORMACIÓN GENERAL DE LA ENTIDAD</t>
  </si>
  <si>
    <t>Nombre</t>
  </si>
  <si>
    <t>Beneficencia del Valle del Cauca E.I.C.E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</si>
  <si>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</si>
  <si>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</si>
  <si>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Calle 9 No. 4-50</t>
  </si>
  <si>
    <t>Teléfono</t>
  </si>
  <si>
    <t>882 3249</t>
  </si>
  <si>
    <t>Página web</t>
  </si>
  <si>
    <t>http://www.benevalle.gov.co</t>
  </si>
  <si>
    <t>Misión y visión</t>
  </si>
  <si>
    <t xml:space="preserve">MISION: Generar y transferir recursos económicos mediante la explotación efectiva del monopolio de juego de suerte y azar y sus activos, dentro de un ambiente de armonía, compromiso y alto desempeño de su talento humano, promoviendo salud y vida a los Vallecaucanos.  
VISION La Beneficencia del Valle del Cauca E.I.C.E. será la entidad líder a nivel nacional en la generación de recursos para la salud, reconocida por su alto nivel de competitividad en el mercado que atiende con productividad y calidad en el desempeño institucional. 
</t>
  </si>
  <si>
    <t>Perspectiva estratégica</t>
  </si>
  <si>
    <t xml:space="preserve">Garantizar al departamento, la sostenibilidad y viabilidad financiera de la Beneficencia del Valle del Cauca E.I.C.E. para el cumplimiento de la
prestación de los servicios sociales.
 </t>
  </si>
  <si>
    <t>Información de contacto</t>
  </si>
  <si>
    <t>Director Administrativo 
diradministrativo@loteriadelvalle.com
8823249 ext 103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</si>
  <si>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</si>
  <si>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</si>
  <si>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</si>
  <si>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 xml:space="preserve">regimen especial </t>
  </si>
  <si>
    <t>Límite de contratación mínima cuantía</t>
  </si>
  <si>
    <t>Fecha de última actualización del PAA</t>
  </si>
  <si>
    <t>B. ADQUISICIONES PLANEADAS</t>
  </si>
  <si>
    <t>Códigos UNSPSC</t>
  </si>
  <si>
    <t>Descripción</t>
  </si>
  <si>
    <t>Fecha estimada de inicio de proceso de selección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</si>
  <si>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</si>
  <si>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</si>
  <si>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</si>
  <si>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</si>
  <si>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</si>
  <si>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</si>
  <si>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</si>
  <si>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</si>
  <si>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ojo revisar vrs de los contratistas como fue proyectado</t>
  </si>
  <si>
    <t>Se proyecto incremento del 3%</t>
  </si>
  <si>
    <t>Contratar servicios profesionales para la elaboración de Medios Magnéticos y declaración de renta para la Beneficencia del Valle del Cauca para el año gravable 2019</t>
  </si>
  <si>
    <t>12 meses</t>
  </si>
  <si>
    <t>Contratación directa</t>
  </si>
  <si>
    <t>Recursos propios</t>
  </si>
  <si>
    <t>No</t>
  </si>
  <si>
    <t>N/A</t>
  </si>
  <si>
    <t>Director Administrativo
diradministrativo@loteriadelvalle.com
8823249 ext 103</t>
  </si>
  <si>
    <t xml:space="preserve">Contratar los servicios profesionales para la interventoria del proyecto mejoramiento de la infraestructura fisica de los inmuebles de propiedad de la entidad mediante la remodelacion de la plazoleta o terraza Edificio Imbanaco I </t>
  </si>
  <si>
    <t>4 meses</t>
  </si>
  <si>
    <t>Contratar los servicios profesionales para la interventoria del proyecto mejoramiento de la infraestructura fisica de los inmuebles de propiedad de la entidad mediante la Modernizacion del sistema de transporte vertical</t>
  </si>
  <si>
    <t>11 meses</t>
  </si>
  <si>
    <t>Contratar los servicios profesionales para la revision de la deuda real y presunta de la entidad</t>
  </si>
  <si>
    <t>3 meses</t>
  </si>
  <si>
    <t>Contratar los servicios profesionales para el estudio de propuestas y apoyo en la selección del contratista del proyecto mejoramiento de la infraestructura fisica de los inmuebles de propiedad de la entidad mediante la modernizacion del sistema de transporte vertical</t>
  </si>
  <si>
    <t>2 meses</t>
  </si>
  <si>
    <t>Asesoría técnica y profesional para la convocatoria pública de Impresión, custodia, transporte de Billetería del Valle del Cauca</t>
  </si>
  <si>
    <t>1 mes</t>
  </si>
  <si>
    <t>Contratar servicios profesionales en Derecho para fortalecer la gestión de la Dirección Administrativa</t>
  </si>
  <si>
    <t>Contratar servicios profesionales en Derecho para fortalecer la gestión de la Dirección Jurídica</t>
  </si>
  <si>
    <t>Contratar los servicios de asesoría para el sistema integrado de Gestión.</t>
  </si>
  <si>
    <t>Gestionar y contratar la afiliacion y Auditoría para darle continuidad al SGC de la Beneficencia del Valle del Cauca</t>
  </si>
  <si>
    <t>Contratar servicios tecnicos para fortalecer la gestión de la Dirección Administrativa</t>
  </si>
  <si>
    <t xml:space="preserve">Contratar los servicios profesionales de Auditoría Integral para la Entidad </t>
  </si>
  <si>
    <t>6 meses</t>
  </si>
  <si>
    <t xml:space="preserve">Contratar los servicios profesionales para el avaluo comercial de los bienes inmuebles y muebles de la entidad </t>
  </si>
  <si>
    <t>Contratar los servicios profesionales para la calificacion de riesgos de la entidad</t>
  </si>
  <si>
    <t>pendiente de confirmacion si se contratara</t>
  </si>
  <si>
    <t>Contratar los servicios profesionales para el cobro jurídico de cartera</t>
  </si>
  <si>
    <t>02 meses</t>
  </si>
  <si>
    <t>Contratar servicios profesionales como apoyo a la gestión a la Gerencia General</t>
  </si>
  <si>
    <t>Contratar los servicios profesionales para la elaboración de cálculo actuarial</t>
  </si>
  <si>
    <t>Contratar los servicios profesionales en informática para fortalecer la gestión de la Jefatura de Informática</t>
  </si>
  <si>
    <t>Contratar la prestación de servicios profesionales en mercadeo, como apoyo a la gestión de la Dirección Comercial</t>
  </si>
  <si>
    <t xml:space="preserve">Contratar servicios profesionales de persona juridica experta en seguridad informatica </t>
  </si>
  <si>
    <t>Contratar servicios técnicos como apoyo asistencial para la Dirección Comercial</t>
  </si>
  <si>
    <t>Contratar servicios profesionales como apoyo a la gestión a la Direccion de control interno</t>
  </si>
  <si>
    <t>Contratar servicios profesionales en Contaduría Pública o afines como apoyo a la Dirección Financiera en la revisión y consolidación de informes y elaboración de comprobantes y notas y apoyo en el cierre fiscal</t>
  </si>
  <si>
    <t>Contratar prestacion de servicios de apoyo asistencial para la Dirección Administrativa</t>
  </si>
  <si>
    <t>Contratar el servicio asistencial de Conductor asignado a la Gerencia General</t>
  </si>
  <si>
    <t xml:space="preserve">Contratar servicio asistencial en mensajería que apoye los trámites, y entrega de documentación de acuerdo con las necesidades de la entidad </t>
  </si>
  <si>
    <t>Contratar servicio de personal de apoyo para la elaboración, corrección y ejecución de obras civiles y de mantenimiento locativo en los diferentes predios de la Beneficencia del Valle</t>
  </si>
  <si>
    <t>Contratar servicios profesionales para la implementación de la ley 1581 de 2012 Por la cual se dictan disposiciones generales para la protección de datos personales</t>
  </si>
  <si>
    <t>verificar vr con Dra Vivian</t>
  </si>
  <si>
    <t>Contratar servicio de personal de apoyo en la Dirección Jurídica</t>
  </si>
  <si>
    <t>Contratar servicios técnicos como apoyo asistencial para la Gerencia General</t>
  </si>
  <si>
    <t>contratar la prestación de servicios, como apoyo a la gestión en el desarrollo del proyecto "Juéguele legal a la salud del Valle"</t>
  </si>
  <si>
    <t>Contrato de aprendizaje Sena</t>
  </si>
  <si>
    <t>Contratar la prestación de servicios profesionales Comunicadora Social, como apoyo a la gestión del área comercial</t>
  </si>
  <si>
    <t>Contratar los servicios de asesores Comerciales Externos como apoyo a la gestión de la Dirección Comercial</t>
  </si>
  <si>
    <t>Contratar servicio de suministro de materiales de ferreteria</t>
  </si>
  <si>
    <t xml:space="preserve">capacitacion y actividades de fortalecimiento a los funcionarios de la entidad </t>
  </si>
  <si>
    <t>Adquisición equipos de cómputo para la Entidad</t>
  </si>
  <si>
    <t>44121600  44121700  44121800  44121900 44122000  44122100</t>
  </si>
  <si>
    <t>Adquisición de artículos de papelería útiles  de Escrito</t>
  </si>
  <si>
    <t>Adquisicion de refrigerios para el personal que asiste al sorteo</t>
  </si>
  <si>
    <t xml:space="preserve">14111703  14111704   14111705  47130000    50161509  50201706  53131608                           </t>
  </si>
  <si>
    <t>Adquisición de elementos de cafetería y aseo</t>
  </si>
  <si>
    <t>Adquisición de combustible y lubricantes para vehículo de la entidad</t>
  </si>
  <si>
    <t>Contratar reparaciones locativas y obras civiles en los edificios de la entidad</t>
  </si>
  <si>
    <t>Contratar la compra y recarga de los extintores de los edificios de la Beneficencia del Valle del Cauca E.I.C.E.</t>
  </si>
  <si>
    <t>Contratar mantenimiento preventivo y correctivo de plantas de emergencia y sistemas de bombeo de los edificios.</t>
  </si>
  <si>
    <t xml:space="preserve">Contratar mantenimiento preventivo y correctivo ascensores OTIS edificio Beneficencia del Valle </t>
  </si>
  <si>
    <t>Contratar mantenimiento preventivo y correctivo ascensores Mitsubishi edificio Imbanaco I (2 Equipos)</t>
  </si>
  <si>
    <t>Contratar servicio de mantenimiento para el aire acondicionado de la entidad</t>
  </si>
  <si>
    <t>Contratar servicio de mantenimiento para las UPS de la entidad</t>
  </si>
  <si>
    <t>Contratar soporte y mantenimiento programa AZEN</t>
  </si>
  <si>
    <t>Invitación privada</t>
  </si>
  <si>
    <t>Contratar soporte y mantenimiento programa Daruma</t>
  </si>
  <si>
    <t>Contratar mantenimiento impresoras y videobeam</t>
  </si>
  <si>
    <t>preguntar ing quien realiza contrato</t>
  </si>
  <si>
    <t>Contratar Soporte y mantenimiento sistema CCTV</t>
  </si>
  <si>
    <t>Contratar servicio de mantenimiento y soporte para la infraestructura de la seguridad de la información</t>
  </si>
  <si>
    <t>Contratar servicio de mantenimiento correctivo y preventivo para el vehículo de Gerencia</t>
  </si>
  <si>
    <t>Contratar servicio de hosting, publicidad y mantenimiento página web</t>
  </si>
  <si>
    <t>revisar objeto debe ir manteniemiento y hosting y diseño grafico</t>
  </si>
  <si>
    <t>revisar como salio contrato</t>
  </si>
  <si>
    <t>ojo se quitaron 23 millones</t>
  </si>
  <si>
    <t xml:space="preserve">Contratar la renovación de 50 Licencias </t>
  </si>
  <si>
    <t>Contratar la suscripción en periódicos</t>
  </si>
  <si>
    <t>Contratar la publicación de edictos</t>
  </si>
  <si>
    <t>Contratar agencia de viajes para la movilización del personal (tiquetes aéreos)</t>
  </si>
  <si>
    <t>Contratar servicio de mensajerían a nivel nacional</t>
  </si>
  <si>
    <t>Contratar servicio de transporte para los empleados que laboran en el sorteo</t>
  </si>
  <si>
    <t>Contratar prestacion de servicios de afiliacion y planes excequiales para los trabajadores oficiales y jubilados a cargo de la Beneficencia del Valle</t>
  </si>
  <si>
    <t xml:space="preserve"> 84131501          84131603</t>
  </si>
  <si>
    <t>Contratar la suscripción de seguros generales para la entidad</t>
  </si>
  <si>
    <t>Contratar la toma de exámenes médicos de salud ocupacional</t>
  </si>
  <si>
    <t>Contratar la implementación del plan de seguridad y salud en el trabajo</t>
  </si>
  <si>
    <t>Contratar Servicio de Aseo general para las Propiedades de Beneficencia del Valle</t>
  </si>
  <si>
    <t xml:space="preserve">Invitación Privada 
</t>
  </si>
  <si>
    <t>Contratar Servicio de Vigilancia para las propiedades de la Beneficencia del Valle</t>
  </si>
  <si>
    <t xml:space="preserve">Convocatoria Pública </t>
  </si>
  <si>
    <t xml:space="preserve"> 24101601          72154010</t>
  </si>
  <si>
    <t xml:space="preserve">Contratar el mejoramiento de la infraestructura fisica de los inmuebles de propiedad de la entidad mediante la remodelacion de la plazoleta o terraza Edificio Imbanaco I </t>
  </si>
  <si>
    <t>Convocatoria Pública</t>
  </si>
  <si>
    <t>Contratar el mejoramiento de la infraestructura fisica de los inmuebles de propiedad de la entidad mediante la Modernizacion del sistema de transporte vertical</t>
  </si>
  <si>
    <t>contratar la prestación de servicios profesionales, como apoyo a la gestión en el desarrollo del proyecto "Juéguele legal al Valle"</t>
  </si>
  <si>
    <t>Contratar la elaboración de material publicitario para promoción y posicionamiento en el mercado de la Lotería del Valle</t>
  </si>
  <si>
    <t>Impresión de billetes de lotería</t>
  </si>
  <si>
    <t>Contratar la impresión de volantes para Publicación de Resultados en la ciudad de Cali</t>
  </si>
  <si>
    <t>Contratar la impresión de volantes para Publicación de Resultados en la Ciudad de Medellín</t>
  </si>
  <si>
    <t>Contratar la impresión de volantes para Publicación de Resultados en la ciudad de Bogotá</t>
  </si>
  <si>
    <t>Contratar la impresión de volantes para Publicación de Resultados en la ciudad de Popayán</t>
  </si>
  <si>
    <t>Contratar la impresión de volantes para Publicación de Resultados en la ciudad de Manizales</t>
  </si>
  <si>
    <t>Contratar la impresión de volantes para Publicación de Resultados en la ciudad de Santander</t>
  </si>
  <si>
    <t>Contratar la impresión de volantes para Publicación de Resultados en la ciudad de  Cartagena</t>
  </si>
  <si>
    <t>Contratar la impresión de volantes para Publicación de Resultados en la ciudad de Sincelejo</t>
  </si>
  <si>
    <t>Contratar la impresión de volantes para Publicación de Resultados en la ciudad de Valledupar</t>
  </si>
  <si>
    <t>Contratar la impresión de volantes para Publicación de Resultados en la ciudad de Barranquilla</t>
  </si>
  <si>
    <t>Contratar la impresión de volantes para Publicación de Resultados en la ciudad de Montería</t>
  </si>
  <si>
    <t>Contratar la impresión de volantes para Publicación de Resultados en la ciudad de Neiva</t>
  </si>
  <si>
    <t>Contratar la impresión de volantes para Publicación de Resultados en la ciudad de Ibagué</t>
  </si>
  <si>
    <t>Grabación del Sorteo de la Lotería del Valle los días miércoles</t>
  </si>
  <si>
    <t>Contratar los servicios profesionales para la presentación del Sorteo de La lotería del Valle los días miércoles</t>
  </si>
  <si>
    <t xml:space="preserve">82101601                82101602               82101603 </t>
  </si>
  <si>
    <t>Contratar la transmisión de los sorteos de la Lotería del Valle en la ciudad de  Barranquilla</t>
  </si>
  <si>
    <t>Transmisión del sorteo Canal Telepacifico Transmisión del Sorteo por Radio</t>
  </si>
  <si>
    <t>Contratar la impresión de volantes para Publicación de Resultados en la ciudad de  Pasto</t>
  </si>
  <si>
    <t>Contratar la impresión de volantes para Publicación de Resultados en la ciudad de  Ibagué</t>
  </si>
  <si>
    <t>Contratar la impresión de volantes para Publicación de Resultados en la ciudad de  Cartago</t>
  </si>
  <si>
    <t>Contratar la impresión de volantes para Publicación de Resultados en la ciudad de  Armenia</t>
  </si>
  <si>
    <t>Contratar la impresión de volantes para Publicación de Resultados en la ciudad de  Pereira</t>
  </si>
  <si>
    <t>Contratar la publicación de los resultados del sorteo de la Lotería del Valle en prensa escrita en el Departamento del Valle</t>
  </si>
  <si>
    <t>Contratar la publicación de resultados en diferentes medios de comunicación</t>
  </si>
  <si>
    <t>Contratar la modernizacion de la plataforma tecnologica de la entidad</t>
  </si>
  <si>
    <t>Contratar publicidad en vallas para la Lotería del Valle</t>
  </si>
  <si>
    <t>Contratar publicidad difundida en medios radiales, televisivos, escritos e internet</t>
  </si>
  <si>
    <t>Vinculación de la empresa a ferias y eventos en los diferentes municipios de todo el país</t>
  </si>
  <si>
    <t>Contratar serviciode mantenimiento baloteras y equipos propiedad de la entidad necesarios para el sorteo de lotería</t>
  </si>
  <si>
    <t xml:space="preserve">Contratar servicio de monitoreo permanente a la bóveda de seguridad </t>
  </si>
  <si>
    <t>C. NECESIDADES ADICIONALES</t>
  </si>
  <si>
    <t>Posibles códigos UNSPSC</t>
  </si>
</sst>
</file>

<file path=xl/styles.xml><?xml version="1.0" encoding="utf-8"?>
<styleSheet xmlns="http://schemas.openxmlformats.org/spreadsheetml/2006/main">
  <numFmts count="14">
    <numFmt numFmtId="43" formatCode="_-* #,##0.00\ _€_-;\-* #,##0.00\ _€_-;_-* &quot;-&quot;??\ _€_-;_-@_-"/>
    <numFmt numFmtId="164" formatCode="_(&quot;$&quot;\ * #,##0_);_(&quot;$&quot;\ * \(#,##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&quot;$&quot;\ * #,##0.00_ ;_ &quot;$&quot;\ * \-#,##0.00_ ;_ &quot;$&quot;\ * &quot;-&quot;??_ ;_ @_ "/>
    <numFmt numFmtId="169" formatCode="#,##0_ ;\-#,##0\ "/>
    <numFmt numFmtId="170" formatCode="_-* #,##0\ _€_-;\-* #,##0\ _€_-;_-* &quot;-&quot;??\ _€_-;_-@_-"/>
    <numFmt numFmtId="171" formatCode="_(* #,##0_);_(* \(#,##0\);_(* &quot;-&quot;_);_(@_)"/>
    <numFmt numFmtId="172" formatCode="_-* #,##0_-;\-* #,##0_-;_-* &quot;-&quot;_-;_-@_-"/>
    <numFmt numFmtId="173" formatCode="_ [$€-2]\ * #,##0.00_ ;_ [$€-2]\ * \-#,##0.00_ ;_ [$€-2]\ * &quot;-&quot;??_ "/>
    <numFmt numFmtId="174" formatCode="_ * #,##0_ ;_ * \-#,##0_ ;_ * &quot;-&quot;_ ;_ @_ "/>
    <numFmt numFmtId="175" formatCode="_-* #,##0.00_-;\-* #,##0.00_-;_-* &quot;-&quot;??_-;_-@_-"/>
    <numFmt numFmtId="176" formatCode="_(&quot;$&quot;\ * #,##0.00_);_(&quot;$&quot;\ * \(#,##0.00\);_(&quot;$&quot;\ 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5">
    <xf numFmtId="0" fontId="0" fillId="0" borderId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20" applyNumberFormat="0" applyAlignment="0" applyProtection="0"/>
    <xf numFmtId="0" fontId="15" fillId="19" borderId="21" applyNumberFormat="0" applyAlignment="0" applyProtection="0"/>
    <xf numFmtId="0" fontId="16" fillId="0" borderId="22" applyNumberFormat="0" applyFill="0" applyAlignment="0" applyProtection="0"/>
    <xf numFmtId="0" fontId="17" fillId="0" borderId="0" applyNumberFormat="0" applyFill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18" fillId="9" borderId="20" applyNumberFormat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9" fillId="5" borderId="0" applyNumberFormat="0" applyBorder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0" fillId="24" borderId="0" applyNumberFormat="0" applyBorder="0" applyAlignment="0" applyProtection="0"/>
    <xf numFmtId="0" fontId="10" fillId="0" borderId="0"/>
    <xf numFmtId="0" fontId="10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5" borderId="23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18" borderId="24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17" fillId="0" borderId="2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7" applyNumberFormat="0" applyFill="0" applyAlignment="0" applyProtection="0"/>
  </cellStyleXfs>
  <cellXfs count="80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left" vertical="center" wrapText="1"/>
    </xf>
    <xf numFmtId="164" fontId="4" fillId="0" borderId="7" xfId="0" applyNumberFormat="1" applyFont="1" applyFill="1" applyBorder="1" applyAlignment="1">
      <alignment wrapText="1"/>
    </xf>
    <xf numFmtId="3" fontId="4" fillId="0" borderId="0" xfId="0" applyNumberFormat="1" applyFont="1" applyFill="1" applyAlignment="1">
      <alignment wrapText="1"/>
    </xf>
    <xf numFmtId="0" fontId="4" fillId="0" borderId="13" xfId="0" applyFont="1" applyFill="1" applyBorder="1" applyAlignment="1">
      <alignment wrapText="1"/>
    </xf>
    <xf numFmtId="14" fontId="4" fillId="0" borderId="14" xfId="0" applyNumberFormat="1" applyFont="1" applyFill="1" applyBorder="1" applyAlignment="1">
      <alignment horizontal="right" wrapText="1"/>
    </xf>
    <xf numFmtId="166" fontId="4" fillId="0" borderId="0" xfId="1" applyNumberFormat="1" applyFont="1" applyFill="1" applyAlignment="1">
      <alignment wrapText="1"/>
    </xf>
    <xf numFmtId="166" fontId="4" fillId="0" borderId="0" xfId="1" applyNumberFormat="1" applyFont="1" applyFill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14" fontId="9" fillId="0" borderId="15" xfId="0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5" fillId="0" borderId="15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3" fontId="5" fillId="0" borderId="15" xfId="6" applyNumberFormat="1" applyFont="1" applyFill="1" applyBorder="1" applyAlignment="1">
      <alignment vertical="center"/>
    </xf>
    <xf numFmtId="0" fontId="11" fillId="0" borderId="7" xfId="3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justify" vertical="center" wrapText="1"/>
    </xf>
    <xf numFmtId="17" fontId="9" fillId="0" borderId="15" xfId="0" applyNumberFormat="1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horizontal="left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right" vertical="center" wrapText="1"/>
    </xf>
    <xf numFmtId="3" fontId="9" fillId="0" borderId="15" xfId="0" applyNumberFormat="1" applyFont="1" applyFill="1" applyBorder="1" applyAlignment="1">
      <alignment vertical="center" wrapText="1"/>
    </xf>
    <xf numFmtId="0" fontId="5" fillId="0" borderId="15" xfId="3" applyNumberFormat="1" applyFont="1" applyFill="1" applyBorder="1" applyAlignment="1">
      <alignment horizontal="left" vertical="center" wrapText="1"/>
    </xf>
    <xf numFmtId="14" fontId="9" fillId="0" borderId="15" xfId="0" applyNumberFormat="1" applyFont="1" applyFill="1" applyBorder="1" applyAlignment="1">
      <alignment horizontal="left" vertical="center" wrapText="1"/>
    </xf>
    <xf numFmtId="3" fontId="5" fillId="0" borderId="15" xfId="1" applyNumberFormat="1" applyFont="1" applyFill="1" applyBorder="1" applyAlignment="1">
      <alignment horizontal="right" vertical="center"/>
    </xf>
    <xf numFmtId="0" fontId="5" fillId="0" borderId="15" xfId="7" applyFont="1" applyFill="1" applyBorder="1" applyAlignment="1">
      <alignment vertical="center" wrapText="1"/>
    </xf>
    <xf numFmtId="3" fontId="5" fillId="0" borderId="15" xfId="8" applyNumberFormat="1" applyFont="1" applyFill="1" applyBorder="1" applyAlignment="1">
      <alignment horizontal="right"/>
    </xf>
    <xf numFmtId="3" fontId="5" fillId="0" borderId="15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3" fontId="5" fillId="0" borderId="15" xfId="8" applyNumberFormat="1" applyFont="1" applyFill="1" applyBorder="1" applyAlignment="1"/>
    <xf numFmtId="169" fontId="5" fillId="0" borderId="15" xfId="8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0" fontId="5" fillId="0" borderId="15" xfId="7" applyFont="1" applyFill="1" applyBorder="1" applyAlignment="1">
      <alignment horizontal="left" vertical="center" wrapText="1"/>
    </xf>
    <xf numFmtId="171" fontId="8" fillId="0" borderId="15" xfId="2" applyFont="1" applyFill="1" applyBorder="1"/>
    <xf numFmtId="172" fontId="8" fillId="0" borderId="15" xfId="2" applyNumberFormat="1" applyFont="1" applyFill="1" applyBorder="1"/>
    <xf numFmtId="3" fontId="5" fillId="0" borderId="15" xfId="0" applyNumberFormat="1" applyFont="1" applyFill="1" applyBorder="1" applyAlignment="1">
      <alignment horizontal="right" wrapText="1"/>
    </xf>
    <xf numFmtId="0" fontId="5" fillId="0" borderId="17" xfId="3" applyFont="1" applyFill="1" applyBorder="1" applyAlignment="1">
      <alignment horizontal="left" vertical="center" wrapText="1"/>
    </xf>
    <xf numFmtId="0" fontId="5" fillId="0" borderId="17" xfId="3" applyNumberFormat="1" applyFont="1" applyFill="1" applyBorder="1" applyAlignment="1">
      <alignment horizontal="left" vertical="center" wrapText="1"/>
    </xf>
    <xf numFmtId="0" fontId="9" fillId="0" borderId="17" xfId="0" applyNumberFormat="1" applyFont="1" applyFill="1" applyBorder="1" applyAlignment="1">
      <alignment horizontal="left" vertical="center" wrapText="1"/>
    </xf>
    <xf numFmtId="3" fontId="5" fillId="0" borderId="17" xfId="1" applyNumberFormat="1" applyFont="1" applyFill="1" applyBorder="1" applyAlignment="1">
      <alignment horizontal="right" vertical="center"/>
    </xf>
    <xf numFmtId="0" fontId="5" fillId="0" borderId="17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4" fontId="9" fillId="0" borderId="0" xfId="0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3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3" fontId="5" fillId="0" borderId="0" xfId="1" applyNumberFormat="1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left" vertical="top" wrapText="1"/>
    </xf>
    <xf numFmtId="0" fontId="3" fillId="0" borderId="0" xfId="0" applyFont="1" applyFill="1" applyAlignment="1">
      <alignment wrapText="1"/>
    </xf>
    <xf numFmtId="0" fontId="4" fillId="0" borderId="0" xfId="0" applyFont="1" applyFill="1"/>
    <xf numFmtId="0" fontId="4" fillId="0" borderId="1" xfId="5" applyFont="1" applyFill="1" applyBorder="1" applyAlignment="1">
      <alignment wrapText="1"/>
    </xf>
    <xf numFmtId="0" fontId="4" fillId="0" borderId="16" xfId="5" applyFont="1" applyFill="1" applyBorder="1" applyAlignment="1">
      <alignment horizontal="left" wrapText="1"/>
    </xf>
    <xf numFmtId="0" fontId="4" fillId="0" borderId="2" xfId="5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</cellXfs>
  <cellStyles count="135"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Énfasis1 2" xfId="15"/>
    <cellStyle name="40% - Énfasis2 2" xfId="16"/>
    <cellStyle name="40% - Énfasis3 2" xfId="17"/>
    <cellStyle name="40% - Énfasis4 2" xfId="18"/>
    <cellStyle name="40% - Énfasis5 2" xfId="19"/>
    <cellStyle name="40% - Énfasis6 2" xfId="20"/>
    <cellStyle name="60% - Énfasis1 2" xfId="21"/>
    <cellStyle name="60% - Énfasis2 2" xfId="22"/>
    <cellStyle name="60% - Énfasis3 2" xfId="23"/>
    <cellStyle name="60% - Énfasis4 2" xfId="24"/>
    <cellStyle name="60% - Énfasis5 2" xfId="25"/>
    <cellStyle name="60% - Énfasis6 2" xfId="26"/>
    <cellStyle name="Cálculo 2" xfId="27"/>
    <cellStyle name="Celda de comprobación 2" xfId="28"/>
    <cellStyle name="Celda vinculada 2" xfId="29"/>
    <cellStyle name="Encabezado 4 2" xfId="30"/>
    <cellStyle name="Énfasis1" xfId="3" builtinId="29"/>
    <cellStyle name="Énfasis1 2" xfId="31"/>
    <cellStyle name="Énfasis1 3" xfId="5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38"/>
    <cellStyle name="Euro 2" xfId="39"/>
    <cellStyle name="Euro 3" xfId="40"/>
    <cellStyle name="Euro 4" xfId="41"/>
    <cellStyle name="Hipervínculo" xfId="4" builtinId="8"/>
    <cellStyle name="Incorrecto 2" xfId="42"/>
    <cellStyle name="Millares" xfId="1" builtinId="3"/>
    <cellStyle name="Millares [0]" xfId="2" builtinId="6"/>
    <cellStyle name="Millares [0] 2" xfId="43"/>
    <cellStyle name="Millares [0] 3" xfId="44"/>
    <cellStyle name="Millares [0] 3 2" xfId="45"/>
    <cellStyle name="Millares [0] 4" xfId="46"/>
    <cellStyle name="Millares [0] 4 2" xfId="47"/>
    <cellStyle name="Millares [0] 5" xfId="48"/>
    <cellStyle name="Millares [0] 6" xfId="49"/>
    <cellStyle name="Millares 10" xfId="50"/>
    <cellStyle name="Millares 10 2" xfId="51"/>
    <cellStyle name="Millares 11" xfId="6"/>
    <cellStyle name="Millares 11 2" xfId="52"/>
    <cellStyle name="Millares 11 3" xfId="53"/>
    <cellStyle name="Millares 12" xfId="54"/>
    <cellStyle name="Millares 12 2" xfId="55"/>
    <cellStyle name="Millares 12 3" xfId="56"/>
    <cellStyle name="Millares 13" xfId="57"/>
    <cellStyle name="Millares 13 2" xfId="58"/>
    <cellStyle name="Millares 13 3" xfId="59"/>
    <cellStyle name="Millares 14" xfId="60"/>
    <cellStyle name="Millares 14 2" xfId="61"/>
    <cellStyle name="Millares 14 3" xfId="62"/>
    <cellStyle name="Millares 15" xfId="63"/>
    <cellStyle name="Millares 15 2" xfId="64"/>
    <cellStyle name="Millares 15 3" xfId="65"/>
    <cellStyle name="Millares 16" xfId="66"/>
    <cellStyle name="Millares 16 2" xfId="67"/>
    <cellStyle name="Millares 16 3" xfId="68"/>
    <cellStyle name="Millares 17" xfId="69"/>
    <cellStyle name="Millares 17 2" xfId="70"/>
    <cellStyle name="Millares 17 3" xfId="71"/>
    <cellStyle name="Millares 18" xfId="72"/>
    <cellStyle name="Millares 18 2" xfId="73"/>
    <cellStyle name="Millares 19" xfId="74"/>
    <cellStyle name="Millares 19 2" xfId="75"/>
    <cellStyle name="Millares 2" xfId="76"/>
    <cellStyle name="Millares 2 2" xfId="77"/>
    <cellStyle name="Millares 2 3" xfId="78"/>
    <cellStyle name="Millares 2 3 2" xfId="79"/>
    <cellStyle name="Millares 20" xfId="80"/>
    <cellStyle name="Millares 20 2" xfId="81"/>
    <cellStyle name="Millares 21" xfId="82"/>
    <cellStyle name="Millares 22" xfId="83"/>
    <cellStyle name="Millares 23" xfId="84"/>
    <cellStyle name="Millares 24" xfId="85"/>
    <cellStyle name="Millares 25" xfId="86"/>
    <cellStyle name="Millares 26" xfId="87"/>
    <cellStyle name="Millares 27" xfId="88"/>
    <cellStyle name="Millares 28" xfId="89"/>
    <cellStyle name="Millares 3" xfId="90"/>
    <cellStyle name="Millares 4" xfId="91"/>
    <cellStyle name="Millares 5" xfId="92"/>
    <cellStyle name="Millares 5 2" xfId="93"/>
    <cellStyle name="Millares 5 3" xfId="94"/>
    <cellStyle name="Millares 6" xfId="95"/>
    <cellStyle name="Millares 7" xfId="96"/>
    <cellStyle name="Millares 7 2" xfId="97"/>
    <cellStyle name="Millares 7 3" xfId="98"/>
    <cellStyle name="Millares 8" xfId="99"/>
    <cellStyle name="Millares 8 2" xfId="100"/>
    <cellStyle name="Millares 8 3" xfId="101"/>
    <cellStyle name="Millares 9" xfId="102"/>
    <cellStyle name="Millares 9 2" xfId="103"/>
    <cellStyle name="Millares 9 3" xfId="104"/>
    <cellStyle name="Moneda 2" xfId="105"/>
    <cellStyle name="Moneda 2 2" xfId="106"/>
    <cellStyle name="Moneda 2 3" xfId="107"/>
    <cellStyle name="Moneda 3" xfId="108"/>
    <cellStyle name="Moneda 3 2" xfId="109"/>
    <cellStyle name="Moneda 3 3" xfId="110"/>
    <cellStyle name="Moneda 4" xfId="111"/>
    <cellStyle name="Moneda 5" xfId="112"/>
    <cellStyle name="Moneda 6" xfId="113"/>
    <cellStyle name="Moneda 7" xfId="8"/>
    <cellStyle name="Moneda 8" xfId="114"/>
    <cellStyle name="Neutral 2" xfId="115"/>
    <cellStyle name="Normal" xfId="0" builtinId="0"/>
    <cellStyle name="Normal 2" xfId="7"/>
    <cellStyle name="Normal 2 2" xfId="116"/>
    <cellStyle name="Normal 2 3" xfId="117"/>
    <cellStyle name="Normal 2_Copia de PRESUPUESTO AÑO 2011 MODIFICADO DIC 16 _copia plan de compras ajustado" xfId="118"/>
    <cellStyle name="Normal 3" xfId="119"/>
    <cellStyle name="Normal 4" xfId="120"/>
    <cellStyle name="Normal 4 2" xfId="121"/>
    <cellStyle name="Normal 5" xfId="122"/>
    <cellStyle name="Normal 6" xfId="123"/>
    <cellStyle name="Notas 2" xfId="124"/>
    <cellStyle name="Porcentaje 2" xfId="125"/>
    <cellStyle name="Porcentaje 3" xfId="126"/>
    <cellStyle name="Porcentual 2" xfId="127"/>
    <cellStyle name="Salida 2" xfId="128"/>
    <cellStyle name="Texto de advertencia 2" xfId="129"/>
    <cellStyle name="Texto explicativo 2" xfId="130"/>
    <cellStyle name="Título 2 2" xfId="131"/>
    <cellStyle name="Título 3 2" xfId="132"/>
    <cellStyle name="Título 4" xfId="133"/>
    <cellStyle name="Total 2" xfId="1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29"/>
  <sheetViews>
    <sheetView tabSelected="1" topLeftCell="A16" zoomScaleNormal="100" workbookViewId="0">
      <selection activeCell="H19" sqref="H19:H120"/>
    </sheetView>
  </sheetViews>
  <sheetFormatPr baseColWidth="10" defaultColWidth="10.85546875" defaultRowHeight="15"/>
  <cols>
    <col min="1" max="1" width="14.5703125" style="2" customWidth="1"/>
    <col min="2" max="2" width="66.42578125" style="2" customWidth="1"/>
    <col min="3" max="3" width="15.140625" style="2" customWidth="1"/>
    <col min="4" max="4" width="11.85546875" style="2" customWidth="1"/>
    <col min="5" max="5" width="17.42578125" style="2" customWidth="1"/>
    <col min="6" max="6" width="10.85546875" style="2"/>
    <col min="7" max="8" width="19.42578125" style="2" bestFit="1" customWidth="1"/>
    <col min="9" max="9" width="11.42578125" style="2" customWidth="1"/>
    <col min="10" max="10" width="11.7109375" style="2" customWidth="1"/>
    <col min="11" max="11" width="32.42578125" style="2" customWidth="1"/>
    <col min="12" max="12" width="14" style="2" customWidth="1"/>
    <col min="13" max="13" width="14.5703125" style="23" bestFit="1" customWidth="1"/>
    <col min="14" max="16384" width="10.85546875" style="2"/>
  </cols>
  <sheetData>
    <row r="2" spans="1:8">
      <c r="A2" s="1" t="s">
        <v>0</v>
      </c>
    </row>
    <row r="3" spans="1:8">
      <c r="A3" s="1"/>
    </row>
    <row r="4" spans="1:8" ht="15.75" thickBot="1">
      <c r="A4" s="1" t="s">
        <v>1</v>
      </c>
    </row>
    <row r="5" spans="1:8">
      <c r="A5" s="3" t="s">
        <v>2</v>
      </c>
      <c r="B5" s="4" t="s">
        <v>3</v>
      </c>
      <c r="E5" s="5" t="s">
        <v>4</v>
      </c>
      <c r="F5" s="6"/>
      <c r="G5" s="6"/>
      <c r="H5" s="7"/>
    </row>
    <row r="6" spans="1:8">
      <c r="A6" s="8" t="s">
        <v>5</v>
      </c>
      <c r="B6" s="9" t="s">
        <v>6</v>
      </c>
      <c r="E6" s="10"/>
      <c r="F6" s="11"/>
      <c r="G6" s="11"/>
      <c r="H6" s="12"/>
    </row>
    <row r="7" spans="1:8">
      <c r="A7" s="8" t="s">
        <v>7</v>
      </c>
      <c r="B7" s="9" t="s">
        <v>8</v>
      </c>
      <c r="E7" s="10"/>
      <c r="F7" s="11"/>
      <c r="G7" s="11"/>
      <c r="H7" s="12"/>
    </row>
    <row r="8" spans="1:8">
      <c r="A8" s="8" t="s">
        <v>9</v>
      </c>
      <c r="B8" s="13" t="s">
        <v>10</v>
      </c>
      <c r="E8" s="10"/>
      <c r="F8" s="11"/>
      <c r="G8" s="11"/>
      <c r="H8" s="12"/>
    </row>
    <row r="9" spans="1:8" ht="165">
      <c r="A9" s="8" t="s">
        <v>11</v>
      </c>
      <c r="B9" s="14" t="s">
        <v>12</v>
      </c>
      <c r="E9" s="15"/>
      <c r="F9" s="16"/>
      <c r="G9" s="16"/>
      <c r="H9" s="17"/>
    </row>
    <row r="10" spans="1:8" ht="75">
      <c r="A10" s="8" t="s">
        <v>13</v>
      </c>
      <c r="B10" s="14" t="s">
        <v>14</v>
      </c>
    </row>
    <row r="11" spans="1:8" ht="45">
      <c r="A11" s="8" t="s">
        <v>15</v>
      </c>
      <c r="B11" s="18" t="s">
        <v>16</v>
      </c>
      <c r="E11" s="5" t="s">
        <v>17</v>
      </c>
      <c r="F11" s="6"/>
      <c r="G11" s="6"/>
      <c r="H11" s="7"/>
    </row>
    <row r="12" spans="1:8" ht="18" customHeight="1">
      <c r="A12" s="8" t="s">
        <v>18</v>
      </c>
      <c r="B12" s="19">
        <f>SUM(G19:G120)</f>
        <v>8658335374.8499985</v>
      </c>
      <c r="C12" s="20"/>
      <c r="D12" s="20"/>
      <c r="E12" s="10"/>
      <c r="F12" s="11"/>
      <c r="G12" s="11"/>
      <c r="H12" s="12"/>
    </row>
    <row r="13" spans="1:8" ht="45">
      <c r="A13" s="8" t="s">
        <v>19</v>
      </c>
      <c r="B13" s="19" t="s">
        <v>20</v>
      </c>
      <c r="E13" s="10"/>
      <c r="F13" s="11"/>
      <c r="G13" s="11"/>
      <c r="H13" s="12"/>
    </row>
    <row r="14" spans="1:8" ht="45">
      <c r="A14" s="8" t="s">
        <v>21</v>
      </c>
      <c r="B14" s="19">
        <v>16562320</v>
      </c>
      <c r="E14" s="10"/>
      <c r="F14" s="11"/>
      <c r="G14" s="11"/>
      <c r="H14" s="12"/>
    </row>
    <row r="15" spans="1:8" ht="60.75" thickBot="1">
      <c r="A15" s="21" t="s">
        <v>22</v>
      </c>
      <c r="B15" s="22">
        <v>43480</v>
      </c>
      <c r="E15" s="15"/>
      <c r="F15" s="16"/>
      <c r="G15" s="16"/>
      <c r="H15" s="17"/>
    </row>
    <row r="17" spans="1:13" ht="15.75" thickBot="1">
      <c r="A17" s="1" t="s">
        <v>23</v>
      </c>
    </row>
    <row r="18" spans="1:13" s="28" customFormat="1" ht="75" customHeight="1">
      <c r="A18" s="25" t="s">
        <v>24</v>
      </c>
      <c r="B18" s="25" t="s">
        <v>25</v>
      </c>
      <c r="C18" s="26" t="s">
        <v>26</v>
      </c>
      <c r="D18" s="26" t="s">
        <v>27</v>
      </c>
      <c r="E18" s="26" t="s">
        <v>28</v>
      </c>
      <c r="F18" s="26" t="s">
        <v>29</v>
      </c>
      <c r="G18" s="26" t="s">
        <v>30</v>
      </c>
      <c r="H18" s="26" t="s">
        <v>31</v>
      </c>
      <c r="I18" s="26" t="s">
        <v>32</v>
      </c>
      <c r="J18" s="26" t="s">
        <v>33</v>
      </c>
      <c r="K18" s="27" t="s">
        <v>34</v>
      </c>
      <c r="L18" s="28" t="s">
        <v>35</v>
      </c>
      <c r="M18" s="24" t="s">
        <v>36</v>
      </c>
    </row>
    <row r="19" spans="1:13" ht="45">
      <c r="A19" s="29">
        <v>80111605</v>
      </c>
      <c r="B19" s="30" t="s">
        <v>37</v>
      </c>
      <c r="C19" s="31">
        <v>43467</v>
      </c>
      <c r="D19" s="32" t="s">
        <v>38</v>
      </c>
      <c r="E19" s="33" t="s">
        <v>39</v>
      </c>
      <c r="F19" s="34" t="s">
        <v>40</v>
      </c>
      <c r="G19" s="35">
        <v>12257000</v>
      </c>
      <c r="H19" s="35">
        <v>12257000</v>
      </c>
      <c r="I19" s="29" t="s">
        <v>41</v>
      </c>
      <c r="J19" s="29" t="s">
        <v>42</v>
      </c>
      <c r="K19" s="36" t="s">
        <v>43</v>
      </c>
    </row>
    <row r="20" spans="1:13" ht="57">
      <c r="A20" s="29">
        <v>81101500</v>
      </c>
      <c r="B20" s="37" t="s">
        <v>44</v>
      </c>
      <c r="C20" s="31">
        <v>43467</v>
      </c>
      <c r="D20" s="32" t="s">
        <v>45</v>
      </c>
      <c r="E20" s="33" t="s">
        <v>39</v>
      </c>
      <c r="F20" s="34" t="s">
        <v>40</v>
      </c>
      <c r="G20" s="35">
        <v>24000000</v>
      </c>
      <c r="H20" s="35">
        <v>24000000</v>
      </c>
      <c r="I20" s="29" t="s">
        <v>41</v>
      </c>
      <c r="J20" s="29" t="s">
        <v>42</v>
      </c>
      <c r="K20" s="36" t="s">
        <v>43</v>
      </c>
    </row>
    <row r="21" spans="1:13" ht="57">
      <c r="A21" s="29">
        <v>81101500</v>
      </c>
      <c r="B21" s="37" t="s">
        <v>46</v>
      </c>
      <c r="C21" s="31">
        <v>43467</v>
      </c>
      <c r="D21" s="32" t="s">
        <v>47</v>
      </c>
      <c r="E21" s="33" t="s">
        <v>39</v>
      </c>
      <c r="F21" s="34" t="s">
        <v>40</v>
      </c>
      <c r="G21" s="35">
        <v>135000000</v>
      </c>
      <c r="H21" s="35">
        <v>135000000</v>
      </c>
      <c r="I21" s="29" t="s">
        <v>41</v>
      </c>
      <c r="J21" s="29" t="s">
        <v>42</v>
      </c>
      <c r="K21" s="36" t="s">
        <v>43</v>
      </c>
    </row>
    <row r="22" spans="1:13" ht="36">
      <c r="A22" s="29">
        <v>80111601</v>
      </c>
      <c r="B22" s="37" t="s">
        <v>48</v>
      </c>
      <c r="C22" s="31">
        <v>43467</v>
      </c>
      <c r="D22" s="32" t="s">
        <v>49</v>
      </c>
      <c r="E22" s="33" t="s">
        <v>39</v>
      </c>
      <c r="F22" s="34" t="s">
        <v>40</v>
      </c>
      <c r="G22" s="35">
        <v>8000000</v>
      </c>
      <c r="H22" s="35">
        <v>8000000</v>
      </c>
      <c r="I22" s="29" t="s">
        <v>41</v>
      </c>
      <c r="J22" s="29" t="s">
        <v>42</v>
      </c>
      <c r="K22" s="36" t="s">
        <v>43</v>
      </c>
    </row>
    <row r="23" spans="1:13" ht="57">
      <c r="A23" s="29">
        <v>81101500</v>
      </c>
      <c r="B23" s="37" t="s">
        <v>50</v>
      </c>
      <c r="C23" s="31">
        <v>43467</v>
      </c>
      <c r="D23" s="32" t="s">
        <v>51</v>
      </c>
      <c r="E23" s="33" t="s">
        <v>39</v>
      </c>
      <c r="F23" s="34" t="s">
        <v>40</v>
      </c>
      <c r="G23" s="35">
        <v>14000000</v>
      </c>
      <c r="H23" s="35">
        <v>14000000</v>
      </c>
      <c r="I23" s="29" t="s">
        <v>41</v>
      </c>
      <c r="J23" s="29" t="s">
        <v>42</v>
      </c>
      <c r="K23" s="36" t="s">
        <v>43</v>
      </c>
    </row>
    <row r="24" spans="1:13" ht="36">
      <c r="A24" s="29">
        <v>80111604</v>
      </c>
      <c r="B24" s="30" t="s">
        <v>52</v>
      </c>
      <c r="C24" s="31">
        <v>43467</v>
      </c>
      <c r="D24" s="32" t="s">
        <v>53</v>
      </c>
      <c r="E24" s="33" t="s">
        <v>39</v>
      </c>
      <c r="F24" s="34" t="s">
        <v>40</v>
      </c>
      <c r="G24" s="35">
        <v>2500000</v>
      </c>
      <c r="H24" s="35">
        <v>2500000</v>
      </c>
      <c r="I24" s="29" t="s">
        <v>41</v>
      </c>
      <c r="J24" s="29" t="s">
        <v>42</v>
      </c>
      <c r="K24" s="36" t="s">
        <v>43</v>
      </c>
    </row>
    <row r="25" spans="1:13" ht="36">
      <c r="A25" s="29">
        <v>80111607</v>
      </c>
      <c r="B25" s="30" t="s">
        <v>54</v>
      </c>
      <c r="C25" s="31">
        <v>43467</v>
      </c>
      <c r="D25" s="32" t="s">
        <v>38</v>
      </c>
      <c r="E25" s="33" t="s">
        <v>39</v>
      </c>
      <c r="F25" s="34" t="s">
        <v>40</v>
      </c>
      <c r="G25" s="35">
        <v>34373160</v>
      </c>
      <c r="H25" s="35">
        <v>34373160</v>
      </c>
      <c r="I25" s="29" t="s">
        <v>41</v>
      </c>
      <c r="J25" s="29" t="s">
        <v>42</v>
      </c>
      <c r="K25" s="36" t="s">
        <v>43</v>
      </c>
    </row>
    <row r="26" spans="1:13" ht="36">
      <c r="A26" s="29">
        <v>80111607</v>
      </c>
      <c r="B26" s="30" t="s">
        <v>55</v>
      </c>
      <c r="C26" s="31">
        <v>43467</v>
      </c>
      <c r="D26" s="32" t="s">
        <v>38</v>
      </c>
      <c r="E26" s="33" t="s">
        <v>39</v>
      </c>
      <c r="F26" s="34" t="s">
        <v>40</v>
      </c>
      <c r="G26" s="35">
        <v>39338172</v>
      </c>
      <c r="H26" s="35">
        <v>39338172</v>
      </c>
      <c r="I26" s="29" t="s">
        <v>41</v>
      </c>
      <c r="J26" s="29" t="s">
        <v>42</v>
      </c>
      <c r="K26" s="36" t="s">
        <v>43</v>
      </c>
    </row>
    <row r="27" spans="1:13" ht="36">
      <c r="A27" s="29">
        <v>80111614</v>
      </c>
      <c r="B27" s="30" t="s">
        <v>56</v>
      </c>
      <c r="C27" s="31">
        <v>43467</v>
      </c>
      <c r="D27" s="32" t="s">
        <v>38</v>
      </c>
      <c r="E27" s="33" t="s">
        <v>39</v>
      </c>
      <c r="F27" s="34" t="s">
        <v>40</v>
      </c>
      <c r="G27" s="35">
        <v>23550002</v>
      </c>
      <c r="H27" s="35">
        <v>23550002</v>
      </c>
      <c r="I27" s="29" t="s">
        <v>41</v>
      </c>
      <c r="J27" s="29" t="s">
        <v>42</v>
      </c>
      <c r="K27" s="36" t="s">
        <v>43</v>
      </c>
    </row>
    <row r="28" spans="1:13" ht="36">
      <c r="A28" s="29">
        <v>80111600</v>
      </c>
      <c r="B28" s="30" t="s">
        <v>57</v>
      </c>
      <c r="C28" s="31">
        <v>43467</v>
      </c>
      <c r="D28" s="32" t="s">
        <v>53</v>
      </c>
      <c r="E28" s="33" t="s">
        <v>39</v>
      </c>
      <c r="F28" s="34" t="s">
        <v>40</v>
      </c>
      <c r="G28" s="35">
        <v>5924587</v>
      </c>
      <c r="H28" s="35">
        <v>5924587</v>
      </c>
      <c r="I28" s="29" t="s">
        <v>41</v>
      </c>
      <c r="J28" s="29" t="s">
        <v>42</v>
      </c>
      <c r="K28" s="36" t="s">
        <v>43</v>
      </c>
    </row>
    <row r="29" spans="1:13" ht="36">
      <c r="A29" s="29">
        <v>80111607</v>
      </c>
      <c r="B29" s="30" t="s">
        <v>58</v>
      </c>
      <c r="C29" s="31">
        <v>43467</v>
      </c>
      <c r="D29" s="32" t="s">
        <v>38</v>
      </c>
      <c r="E29" s="33" t="s">
        <v>39</v>
      </c>
      <c r="F29" s="34" t="s">
        <v>40</v>
      </c>
      <c r="G29" s="35">
        <v>25461600</v>
      </c>
      <c r="H29" s="35">
        <v>25461600</v>
      </c>
      <c r="I29" s="29" t="s">
        <v>41</v>
      </c>
      <c r="J29" s="29" t="s">
        <v>42</v>
      </c>
      <c r="K29" s="36" t="s">
        <v>43</v>
      </c>
    </row>
    <row r="30" spans="1:13" ht="36">
      <c r="A30" s="29">
        <v>80111600</v>
      </c>
      <c r="B30" s="30" t="s">
        <v>59</v>
      </c>
      <c r="C30" s="31">
        <v>43467</v>
      </c>
      <c r="D30" s="38" t="s">
        <v>60</v>
      </c>
      <c r="E30" s="33" t="s">
        <v>39</v>
      </c>
      <c r="F30" s="34" t="s">
        <v>40</v>
      </c>
      <c r="G30" s="35">
        <v>30000000</v>
      </c>
      <c r="H30" s="35">
        <v>30000000</v>
      </c>
      <c r="I30" s="29" t="s">
        <v>41</v>
      </c>
      <c r="J30" s="29" t="s">
        <v>42</v>
      </c>
      <c r="K30" s="36" t="s">
        <v>43</v>
      </c>
    </row>
    <row r="31" spans="1:13" ht="36">
      <c r="A31" s="29">
        <v>80111600</v>
      </c>
      <c r="B31" s="30" t="s">
        <v>61</v>
      </c>
      <c r="C31" s="31">
        <v>43467</v>
      </c>
      <c r="D31" s="38" t="s">
        <v>60</v>
      </c>
      <c r="E31" s="33" t="s">
        <v>39</v>
      </c>
      <c r="F31" s="34" t="s">
        <v>40</v>
      </c>
      <c r="G31" s="35">
        <v>18385500</v>
      </c>
      <c r="H31" s="35">
        <v>18385500</v>
      </c>
      <c r="I31" s="29" t="s">
        <v>41</v>
      </c>
      <c r="J31" s="29" t="s">
        <v>42</v>
      </c>
      <c r="K31" s="36" t="s">
        <v>43</v>
      </c>
    </row>
    <row r="32" spans="1:13" ht="60">
      <c r="A32" s="29">
        <v>80111600</v>
      </c>
      <c r="B32" s="30" t="s">
        <v>62</v>
      </c>
      <c r="C32" s="31">
        <v>43467</v>
      </c>
      <c r="D32" s="38" t="s">
        <v>60</v>
      </c>
      <c r="E32" s="33" t="s">
        <v>39</v>
      </c>
      <c r="F32" s="34" t="s">
        <v>40</v>
      </c>
      <c r="G32" s="35">
        <v>19818736</v>
      </c>
      <c r="H32" s="35">
        <v>19818736</v>
      </c>
      <c r="I32" s="29" t="s">
        <v>41</v>
      </c>
      <c r="J32" s="29" t="s">
        <v>42</v>
      </c>
      <c r="K32" s="36" t="s">
        <v>43</v>
      </c>
      <c r="L32" s="2" t="s">
        <v>63</v>
      </c>
    </row>
    <row r="33" spans="1:12" ht="36">
      <c r="A33" s="29">
        <v>80111607</v>
      </c>
      <c r="B33" s="30" t="s">
        <v>64</v>
      </c>
      <c r="C33" s="31">
        <v>43467</v>
      </c>
      <c r="D33" s="32" t="s">
        <v>65</v>
      </c>
      <c r="E33" s="33" t="s">
        <v>39</v>
      </c>
      <c r="F33" s="34" t="s">
        <v>40</v>
      </c>
      <c r="G33" s="35">
        <v>8000000</v>
      </c>
      <c r="H33" s="35">
        <v>8000000</v>
      </c>
      <c r="I33" s="29" t="s">
        <v>41</v>
      </c>
      <c r="J33" s="29" t="s">
        <v>42</v>
      </c>
      <c r="K33" s="36" t="s">
        <v>43</v>
      </c>
    </row>
    <row r="34" spans="1:12" ht="36">
      <c r="A34" s="29">
        <v>80111600</v>
      </c>
      <c r="B34" s="30" t="s">
        <v>66</v>
      </c>
      <c r="C34" s="31">
        <v>43467</v>
      </c>
      <c r="D34" s="32" t="s">
        <v>38</v>
      </c>
      <c r="E34" s="33" t="s">
        <v>39</v>
      </c>
      <c r="F34" s="34" t="s">
        <v>40</v>
      </c>
      <c r="G34" s="35">
        <v>39338172</v>
      </c>
      <c r="H34" s="35">
        <v>39338172</v>
      </c>
      <c r="I34" s="29" t="s">
        <v>41</v>
      </c>
      <c r="J34" s="29" t="s">
        <v>42</v>
      </c>
      <c r="K34" s="36" t="s">
        <v>43</v>
      </c>
    </row>
    <row r="35" spans="1:12" ht="36">
      <c r="A35" s="29">
        <v>80111600</v>
      </c>
      <c r="B35" s="30" t="s">
        <v>67</v>
      </c>
      <c r="C35" s="31">
        <v>43467</v>
      </c>
      <c r="D35" s="32" t="s">
        <v>45</v>
      </c>
      <c r="E35" s="33" t="s">
        <v>39</v>
      </c>
      <c r="F35" s="34" t="s">
        <v>40</v>
      </c>
      <c r="G35" s="35">
        <v>9000000</v>
      </c>
      <c r="H35" s="35">
        <v>9000000</v>
      </c>
      <c r="I35" s="29" t="s">
        <v>41</v>
      </c>
      <c r="J35" s="29" t="s">
        <v>42</v>
      </c>
      <c r="K35" s="36" t="s">
        <v>43</v>
      </c>
    </row>
    <row r="36" spans="1:12" ht="36">
      <c r="A36" s="29">
        <v>80111600</v>
      </c>
      <c r="B36" s="30" t="s">
        <v>68</v>
      </c>
      <c r="C36" s="31">
        <v>43467</v>
      </c>
      <c r="D36" s="32" t="s">
        <v>38</v>
      </c>
      <c r="E36" s="33" t="s">
        <v>39</v>
      </c>
      <c r="F36" s="34" t="s">
        <v>40</v>
      </c>
      <c r="G36" s="35">
        <v>29664000</v>
      </c>
      <c r="H36" s="35">
        <v>29664000</v>
      </c>
      <c r="I36" s="29" t="s">
        <v>41</v>
      </c>
      <c r="J36" s="29" t="s">
        <v>42</v>
      </c>
      <c r="K36" s="36" t="s">
        <v>43</v>
      </c>
    </row>
    <row r="37" spans="1:12" ht="48.75" customHeight="1">
      <c r="A37" s="29">
        <v>80111600</v>
      </c>
      <c r="B37" s="30" t="s">
        <v>69</v>
      </c>
      <c r="C37" s="31">
        <v>43467</v>
      </c>
      <c r="D37" s="39" t="s">
        <v>38</v>
      </c>
      <c r="E37" s="33" t="s">
        <v>39</v>
      </c>
      <c r="F37" s="34" t="s">
        <v>40</v>
      </c>
      <c r="G37" s="35">
        <v>30900000</v>
      </c>
      <c r="H37" s="35">
        <v>30900000</v>
      </c>
      <c r="I37" s="29" t="s">
        <v>41</v>
      </c>
      <c r="J37" s="29" t="s">
        <v>42</v>
      </c>
      <c r="K37" s="36" t="s">
        <v>43</v>
      </c>
    </row>
    <row r="38" spans="1:12" ht="36">
      <c r="A38" s="40">
        <v>80111607</v>
      </c>
      <c r="B38" s="30" t="s">
        <v>70</v>
      </c>
      <c r="C38" s="31">
        <v>43467</v>
      </c>
      <c r="D38" s="39" t="s">
        <v>45</v>
      </c>
      <c r="E38" s="33" t="s">
        <v>39</v>
      </c>
      <c r="F38" s="34" t="s">
        <v>40</v>
      </c>
      <c r="G38" s="35">
        <v>7000000</v>
      </c>
      <c r="H38" s="35">
        <v>7000000</v>
      </c>
      <c r="I38" s="29" t="s">
        <v>41</v>
      </c>
      <c r="J38" s="29" t="s">
        <v>42</v>
      </c>
      <c r="K38" s="36" t="s">
        <v>43</v>
      </c>
    </row>
    <row r="39" spans="1:12" ht="36">
      <c r="A39" s="29">
        <v>80111601</v>
      </c>
      <c r="B39" s="30" t="s">
        <v>71</v>
      </c>
      <c r="C39" s="31">
        <v>43467</v>
      </c>
      <c r="D39" s="41" t="s">
        <v>38</v>
      </c>
      <c r="E39" s="33" t="s">
        <v>39</v>
      </c>
      <c r="F39" s="34" t="s">
        <v>40</v>
      </c>
      <c r="G39" s="42">
        <v>25461600</v>
      </c>
      <c r="H39" s="42">
        <v>25461600</v>
      </c>
      <c r="I39" s="29" t="s">
        <v>41</v>
      </c>
      <c r="J39" s="29" t="s">
        <v>42</v>
      </c>
      <c r="K39" s="36" t="s">
        <v>43</v>
      </c>
    </row>
    <row r="40" spans="1:12" ht="36">
      <c r="A40" s="29">
        <v>80111605</v>
      </c>
      <c r="B40" s="30" t="s">
        <v>72</v>
      </c>
      <c r="C40" s="31">
        <v>43467</v>
      </c>
      <c r="D40" s="41" t="s">
        <v>38</v>
      </c>
      <c r="E40" s="33" t="s">
        <v>39</v>
      </c>
      <c r="F40" s="34" t="s">
        <v>40</v>
      </c>
      <c r="G40" s="42">
        <v>34373160</v>
      </c>
      <c r="H40" s="42">
        <v>34373160</v>
      </c>
      <c r="I40" s="29" t="s">
        <v>41</v>
      </c>
      <c r="J40" s="29" t="s">
        <v>42</v>
      </c>
      <c r="K40" s="36" t="s">
        <v>43</v>
      </c>
    </row>
    <row r="41" spans="1:12" ht="60">
      <c r="A41" s="29">
        <v>80111605</v>
      </c>
      <c r="B41" s="30" t="s">
        <v>73</v>
      </c>
      <c r="C41" s="31">
        <v>43467</v>
      </c>
      <c r="D41" s="41" t="s">
        <v>38</v>
      </c>
      <c r="E41" s="43" t="s">
        <v>39</v>
      </c>
      <c r="F41" s="34" t="s">
        <v>40</v>
      </c>
      <c r="G41" s="42">
        <v>30900000</v>
      </c>
      <c r="H41" s="42">
        <v>30900000</v>
      </c>
      <c r="I41" s="29" t="s">
        <v>41</v>
      </c>
      <c r="J41" s="29" t="s">
        <v>42</v>
      </c>
      <c r="K41" s="36" t="s">
        <v>43</v>
      </c>
    </row>
    <row r="42" spans="1:12" ht="36">
      <c r="A42" s="29">
        <v>80111601</v>
      </c>
      <c r="B42" s="30" t="s">
        <v>74</v>
      </c>
      <c r="C42" s="31">
        <v>43467</v>
      </c>
      <c r="D42" s="41" t="s">
        <v>38</v>
      </c>
      <c r="E42" s="33" t="s">
        <v>39</v>
      </c>
      <c r="F42" s="34" t="s">
        <v>40</v>
      </c>
      <c r="G42" s="42">
        <v>24720000</v>
      </c>
      <c r="H42" s="42">
        <v>24720000</v>
      </c>
      <c r="I42" s="29" t="s">
        <v>41</v>
      </c>
      <c r="J42" s="29" t="s">
        <v>42</v>
      </c>
      <c r="K42" s="36" t="s">
        <v>43</v>
      </c>
    </row>
    <row r="43" spans="1:12" ht="36">
      <c r="A43" s="29">
        <v>80111612</v>
      </c>
      <c r="B43" s="30" t="s">
        <v>75</v>
      </c>
      <c r="C43" s="31">
        <v>43467</v>
      </c>
      <c r="D43" s="41" t="s">
        <v>38</v>
      </c>
      <c r="E43" s="33" t="s">
        <v>39</v>
      </c>
      <c r="F43" s="34" t="s">
        <v>40</v>
      </c>
      <c r="G43" s="42">
        <v>24720000</v>
      </c>
      <c r="H43" s="42">
        <v>24720000</v>
      </c>
      <c r="I43" s="29" t="s">
        <v>41</v>
      </c>
      <c r="J43" s="29" t="s">
        <v>42</v>
      </c>
      <c r="K43" s="36" t="s">
        <v>43</v>
      </c>
    </row>
    <row r="44" spans="1:12" ht="45">
      <c r="A44" s="29">
        <v>80111601</v>
      </c>
      <c r="B44" s="30" t="s">
        <v>76</v>
      </c>
      <c r="C44" s="31">
        <v>43467</v>
      </c>
      <c r="D44" s="41" t="s">
        <v>38</v>
      </c>
      <c r="E44" s="33" t="s">
        <v>39</v>
      </c>
      <c r="F44" s="34" t="s">
        <v>40</v>
      </c>
      <c r="G44" s="42">
        <v>22248000</v>
      </c>
      <c r="H44" s="42">
        <v>22248000</v>
      </c>
      <c r="I44" s="29" t="s">
        <v>41</v>
      </c>
      <c r="J44" s="29" t="s">
        <v>42</v>
      </c>
      <c r="K44" s="36" t="s">
        <v>43</v>
      </c>
    </row>
    <row r="45" spans="1:12" ht="45">
      <c r="A45" s="29">
        <v>80111613</v>
      </c>
      <c r="B45" s="30" t="s">
        <v>77</v>
      </c>
      <c r="C45" s="31">
        <v>43467</v>
      </c>
      <c r="D45" s="41" t="s">
        <v>38</v>
      </c>
      <c r="E45" s="33" t="s">
        <v>39</v>
      </c>
      <c r="F45" s="34" t="s">
        <v>40</v>
      </c>
      <c r="G45" s="42">
        <v>22248000</v>
      </c>
      <c r="H45" s="42">
        <v>22248000</v>
      </c>
      <c r="I45" s="29" t="s">
        <v>41</v>
      </c>
      <c r="J45" s="29" t="s">
        <v>42</v>
      </c>
      <c r="K45" s="36" t="s">
        <v>43</v>
      </c>
    </row>
    <row r="46" spans="1:12" ht="45">
      <c r="A46" s="29">
        <v>80111600</v>
      </c>
      <c r="B46" s="30" t="s">
        <v>78</v>
      </c>
      <c r="C46" s="44">
        <v>43467</v>
      </c>
      <c r="D46" s="39" t="s">
        <v>60</v>
      </c>
      <c r="E46" s="43" t="s">
        <v>39</v>
      </c>
      <c r="F46" s="34" t="s">
        <v>40</v>
      </c>
      <c r="G46" s="45">
        <v>15000000</v>
      </c>
      <c r="H46" s="45">
        <v>15000000</v>
      </c>
      <c r="I46" s="29" t="s">
        <v>41</v>
      </c>
      <c r="J46" s="29" t="s">
        <v>42</v>
      </c>
      <c r="K46" s="36" t="s">
        <v>43</v>
      </c>
      <c r="L46" s="2" t="s">
        <v>79</v>
      </c>
    </row>
    <row r="47" spans="1:12" ht="36">
      <c r="A47" s="29">
        <v>80111607</v>
      </c>
      <c r="B47" s="30" t="s">
        <v>80</v>
      </c>
      <c r="C47" s="31">
        <v>43467</v>
      </c>
      <c r="D47" s="41" t="s">
        <v>38</v>
      </c>
      <c r="E47" s="33" t="s">
        <v>39</v>
      </c>
      <c r="F47" s="34" t="s">
        <v>40</v>
      </c>
      <c r="G47" s="42">
        <v>27192000</v>
      </c>
      <c r="H47" s="42">
        <v>27192000</v>
      </c>
      <c r="I47" s="29" t="s">
        <v>41</v>
      </c>
      <c r="J47" s="29" t="s">
        <v>42</v>
      </c>
      <c r="K47" s="36" t="s">
        <v>43</v>
      </c>
    </row>
    <row r="48" spans="1:12" ht="36">
      <c r="A48" s="29">
        <v>80111601</v>
      </c>
      <c r="B48" s="30" t="s">
        <v>81</v>
      </c>
      <c r="C48" s="31">
        <v>43467</v>
      </c>
      <c r="D48" s="41" t="s">
        <v>38</v>
      </c>
      <c r="E48" s="33" t="s">
        <v>39</v>
      </c>
      <c r="F48" s="34" t="s">
        <v>40</v>
      </c>
      <c r="G48" s="42">
        <v>22248000</v>
      </c>
      <c r="H48" s="42">
        <v>22248000</v>
      </c>
      <c r="I48" s="29" t="s">
        <v>41</v>
      </c>
      <c r="J48" s="29" t="s">
        <v>42</v>
      </c>
      <c r="K48" s="36" t="s">
        <v>43</v>
      </c>
    </row>
    <row r="49" spans="1:11" ht="36">
      <c r="A49" s="29">
        <v>80111600</v>
      </c>
      <c r="B49" s="30" t="s">
        <v>82</v>
      </c>
      <c r="C49" s="31">
        <v>43467</v>
      </c>
      <c r="D49" s="41" t="s">
        <v>38</v>
      </c>
      <c r="E49" s="33" t="s">
        <v>39</v>
      </c>
      <c r="F49" s="34" t="s">
        <v>40</v>
      </c>
      <c r="G49" s="42">
        <f>24720000*3</f>
        <v>74160000</v>
      </c>
      <c r="H49" s="42">
        <f>24720000*3</f>
        <v>74160000</v>
      </c>
      <c r="I49" s="29" t="s">
        <v>41</v>
      </c>
      <c r="J49" s="29" t="s">
        <v>42</v>
      </c>
      <c r="K49" s="36" t="s">
        <v>43</v>
      </c>
    </row>
    <row r="50" spans="1:11" ht="36">
      <c r="A50" s="29">
        <v>80111601</v>
      </c>
      <c r="B50" s="30" t="s">
        <v>83</v>
      </c>
      <c r="C50" s="31">
        <v>43467</v>
      </c>
      <c r="D50" s="41" t="s">
        <v>38</v>
      </c>
      <c r="E50" s="43" t="s">
        <v>39</v>
      </c>
      <c r="F50" s="34" t="s">
        <v>40</v>
      </c>
      <c r="G50" s="42">
        <v>9913958</v>
      </c>
      <c r="H50" s="42">
        <v>9913958</v>
      </c>
      <c r="I50" s="29" t="s">
        <v>41</v>
      </c>
      <c r="J50" s="29" t="s">
        <v>42</v>
      </c>
      <c r="K50" s="36" t="s">
        <v>43</v>
      </c>
    </row>
    <row r="51" spans="1:11" ht="45">
      <c r="A51" s="29">
        <v>80111600</v>
      </c>
      <c r="B51" s="30" t="s">
        <v>84</v>
      </c>
      <c r="C51" s="31">
        <v>43467</v>
      </c>
      <c r="D51" s="41" t="s">
        <v>38</v>
      </c>
      <c r="E51" s="43" t="s">
        <v>39</v>
      </c>
      <c r="F51" s="34" t="s">
        <v>40</v>
      </c>
      <c r="G51" s="42">
        <v>30900000</v>
      </c>
      <c r="H51" s="42">
        <v>30900000</v>
      </c>
      <c r="I51" s="29" t="s">
        <v>41</v>
      </c>
      <c r="J51" s="29" t="s">
        <v>42</v>
      </c>
      <c r="K51" s="36" t="s">
        <v>43</v>
      </c>
    </row>
    <row r="52" spans="1:11" ht="36">
      <c r="A52" s="29">
        <v>80111600</v>
      </c>
      <c r="B52" s="30" t="s">
        <v>85</v>
      </c>
      <c r="C52" s="31">
        <v>43467</v>
      </c>
      <c r="D52" s="41" t="s">
        <v>38</v>
      </c>
      <c r="E52" s="43" t="s">
        <v>39</v>
      </c>
      <c r="F52" s="34" t="s">
        <v>40</v>
      </c>
      <c r="G52" s="42">
        <v>18000000</v>
      </c>
      <c r="H52" s="42">
        <v>18000000</v>
      </c>
      <c r="I52" s="29" t="s">
        <v>41</v>
      </c>
      <c r="J52" s="29" t="s">
        <v>42</v>
      </c>
      <c r="K52" s="36" t="s">
        <v>43</v>
      </c>
    </row>
    <row r="53" spans="1:11" ht="36">
      <c r="A53" s="29">
        <v>30100000</v>
      </c>
      <c r="B53" s="30" t="s">
        <v>86</v>
      </c>
      <c r="C53" s="31">
        <v>43467</v>
      </c>
      <c r="D53" s="41" t="s">
        <v>38</v>
      </c>
      <c r="E53" s="43" t="s">
        <v>39</v>
      </c>
      <c r="F53" s="34" t="s">
        <v>40</v>
      </c>
      <c r="G53" s="42">
        <v>15000000</v>
      </c>
      <c r="H53" s="42">
        <v>15000000</v>
      </c>
      <c r="I53" s="29" t="s">
        <v>41</v>
      </c>
      <c r="J53" s="29" t="s">
        <v>42</v>
      </c>
      <c r="K53" s="36" t="s">
        <v>43</v>
      </c>
    </row>
    <row r="54" spans="1:11" ht="36">
      <c r="A54" s="29">
        <v>80111601</v>
      </c>
      <c r="B54" s="30" t="s">
        <v>87</v>
      </c>
      <c r="C54" s="31">
        <v>43467</v>
      </c>
      <c r="D54" s="41" t="s">
        <v>38</v>
      </c>
      <c r="E54" s="43" t="s">
        <v>39</v>
      </c>
      <c r="F54" s="34" t="s">
        <v>40</v>
      </c>
      <c r="G54" s="42">
        <f>8000000+23000000</f>
        <v>31000000</v>
      </c>
      <c r="H54" s="42">
        <f>8000000+23000000</f>
        <v>31000000</v>
      </c>
      <c r="I54" s="29" t="s">
        <v>41</v>
      </c>
      <c r="J54" s="29" t="s">
        <v>42</v>
      </c>
      <c r="K54" s="36" t="s">
        <v>43</v>
      </c>
    </row>
    <row r="55" spans="1:11" ht="36">
      <c r="A55" s="29">
        <v>43211508</v>
      </c>
      <c r="B55" s="46" t="s">
        <v>88</v>
      </c>
      <c r="C55" s="31">
        <v>43467</v>
      </c>
      <c r="D55" s="39" t="s">
        <v>51</v>
      </c>
      <c r="E55" s="43" t="s">
        <v>39</v>
      </c>
      <c r="F55" s="34" t="s">
        <v>40</v>
      </c>
      <c r="G55" s="47">
        <v>16386402</v>
      </c>
      <c r="H55" s="47">
        <v>16386402</v>
      </c>
      <c r="I55" s="29" t="s">
        <v>41</v>
      </c>
      <c r="J55" s="29" t="s">
        <v>42</v>
      </c>
      <c r="K55" s="36" t="s">
        <v>43</v>
      </c>
    </row>
    <row r="56" spans="1:11" ht="90">
      <c r="A56" s="29" t="s">
        <v>89</v>
      </c>
      <c r="B56" s="30" t="s">
        <v>90</v>
      </c>
      <c r="C56" s="31">
        <v>43467</v>
      </c>
      <c r="D56" s="32" t="s">
        <v>38</v>
      </c>
      <c r="E56" s="43" t="s">
        <v>39</v>
      </c>
      <c r="F56" s="34" t="s">
        <v>40</v>
      </c>
      <c r="G56" s="45">
        <v>19420400</v>
      </c>
      <c r="H56" s="45">
        <v>19420400</v>
      </c>
      <c r="I56" s="29" t="s">
        <v>41</v>
      </c>
      <c r="J56" s="29" t="s">
        <v>42</v>
      </c>
      <c r="K56" s="36" t="s">
        <v>43</v>
      </c>
    </row>
    <row r="57" spans="1:11" ht="36">
      <c r="A57" s="29">
        <v>90101800</v>
      </c>
      <c r="B57" s="30" t="s">
        <v>91</v>
      </c>
      <c r="C57" s="31">
        <v>43467</v>
      </c>
      <c r="D57" s="32" t="s">
        <v>38</v>
      </c>
      <c r="E57" s="43" t="s">
        <v>39</v>
      </c>
      <c r="F57" s="34" t="s">
        <v>40</v>
      </c>
      <c r="G57" s="45">
        <v>6552000</v>
      </c>
      <c r="H57" s="45">
        <v>6552000</v>
      </c>
      <c r="I57" s="29" t="s">
        <v>41</v>
      </c>
      <c r="J57" s="29" t="s">
        <v>42</v>
      </c>
      <c r="K57" s="36" t="s">
        <v>43</v>
      </c>
    </row>
    <row r="58" spans="1:11" ht="105">
      <c r="A58" s="29" t="s">
        <v>92</v>
      </c>
      <c r="B58" s="48" t="s">
        <v>93</v>
      </c>
      <c r="C58" s="31">
        <v>43467</v>
      </c>
      <c r="D58" s="32" t="s">
        <v>38</v>
      </c>
      <c r="E58" s="43" t="s">
        <v>39</v>
      </c>
      <c r="F58" s="34" t="s">
        <v>40</v>
      </c>
      <c r="G58" s="45">
        <v>10588250</v>
      </c>
      <c r="H58" s="45">
        <v>10588250</v>
      </c>
      <c r="I58" s="29" t="s">
        <v>41</v>
      </c>
      <c r="J58" s="29" t="s">
        <v>42</v>
      </c>
      <c r="K58" s="36" t="s">
        <v>43</v>
      </c>
    </row>
    <row r="59" spans="1:11" ht="36">
      <c r="A59" s="29">
        <v>78181701</v>
      </c>
      <c r="B59" s="30" t="s">
        <v>94</v>
      </c>
      <c r="C59" s="31">
        <v>43467</v>
      </c>
      <c r="D59" s="32" t="s">
        <v>38</v>
      </c>
      <c r="E59" s="43" t="s">
        <v>39</v>
      </c>
      <c r="F59" s="34" t="s">
        <v>40</v>
      </c>
      <c r="G59" s="45">
        <v>13860000</v>
      </c>
      <c r="H59" s="45">
        <v>13860000</v>
      </c>
      <c r="I59" s="29" t="s">
        <v>41</v>
      </c>
      <c r="J59" s="29" t="s">
        <v>42</v>
      </c>
      <c r="K59" s="36" t="s">
        <v>43</v>
      </c>
    </row>
    <row r="60" spans="1:11" ht="36" customHeight="1">
      <c r="A60" s="49">
        <v>72101507</v>
      </c>
      <c r="B60" s="46" t="s">
        <v>95</v>
      </c>
      <c r="C60" s="31">
        <v>43467</v>
      </c>
      <c r="D60" s="39" t="s">
        <v>38</v>
      </c>
      <c r="E60" s="33" t="s">
        <v>39</v>
      </c>
      <c r="F60" s="34" t="s">
        <v>40</v>
      </c>
      <c r="G60" s="50">
        <v>166240000</v>
      </c>
      <c r="H60" s="50">
        <v>166240000</v>
      </c>
      <c r="I60" s="29" t="s">
        <v>41</v>
      </c>
      <c r="J60" s="29" t="s">
        <v>42</v>
      </c>
      <c r="K60" s="36" t="s">
        <v>43</v>
      </c>
    </row>
    <row r="61" spans="1:11" ht="36">
      <c r="A61" s="29">
        <v>46191601</v>
      </c>
      <c r="B61" s="46" t="s">
        <v>96</v>
      </c>
      <c r="C61" s="31">
        <v>43467</v>
      </c>
      <c r="D61" s="32" t="s">
        <v>53</v>
      </c>
      <c r="E61" s="43" t="s">
        <v>39</v>
      </c>
      <c r="F61" s="34" t="s">
        <v>40</v>
      </c>
      <c r="G61" s="51">
        <v>4505697</v>
      </c>
      <c r="H61" s="51">
        <v>4505697</v>
      </c>
      <c r="I61" s="29" t="s">
        <v>41</v>
      </c>
      <c r="J61" s="29" t="s">
        <v>42</v>
      </c>
      <c r="K61" s="36" t="s">
        <v>43</v>
      </c>
    </row>
    <row r="62" spans="1:11" ht="36">
      <c r="A62" s="29">
        <v>72154302</v>
      </c>
      <c r="B62" s="46" t="s">
        <v>97</v>
      </c>
      <c r="C62" s="31">
        <v>43467</v>
      </c>
      <c r="D62" s="32" t="s">
        <v>38</v>
      </c>
      <c r="E62" s="43" t="s">
        <v>39</v>
      </c>
      <c r="F62" s="34" t="s">
        <v>40</v>
      </c>
      <c r="G62" s="51">
        <v>17742806</v>
      </c>
      <c r="H62" s="51">
        <v>17742806</v>
      </c>
      <c r="I62" s="29" t="s">
        <v>41</v>
      </c>
      <c r="J62" s="29" t="s">
        <v>42</v>
      </c>
      <c r="K62" s="36" t="s">
        <v>43</v>
      </c>
    </row>
    <row r="63" spans="1:11" ht="36">
      <c r="A63" s="29">
        <v>72101506</v>
      </c>
      <c r="B63" s="46" t="s">
        <v>98</v>
      </c>
      <c r="C63" s="31">
        <v>43467</v>
      </c>
      <c r="D63" s="32" t="s">
        <v>38</v>
      </c>
      <c r="E63" s="43" t="s">
        <v>39</v>
      </c>
      <c r="F63" s="34" t="s">
        <v>40</v>
      </c>
      <c r="G63" s="51">
        <v>18894373</v>
      </c>
      <c r="H63" s="51">
        <v>18894373</v>
      </c>
      <c r="I63" s="29" t="s">
        <v>41</v>
      </c>
      <c r="J63" s="29" t="s">
        <v>42</v>
      </c>
      <c r="K63" s="36" t="s">
        <v>43</v>
      </c>
    </row>
    <row r="64" spans="1:11" ht="36">
      <c r="A64" s="29">
        <v>72101506</v>
      </c>
      <c r="B64" s="46" t="s">
        <v>99</v>
      </c>
      <c r="C64" s="31">
        <v>43467</v>
      </c>
      <c r="D64" s="32" t="s">
        <v>38</v>
      </c>
      <c r="E64" s="43" t="s">
        <v>39</v>
      </c>
      <c r="F64" s="34" t="s">
        <v>40</v>
      </c>
      <c r="G64" s="51">
        <v>24771930</v>
      </c>
      <c r="H64" s="51">
        <v>24771930</v>
      </c>
      <c r="I64" s="29" t="s">
        <v>41</v>
      </c>
      <c r="J64" s="29" t="s">
        <v>42</v>
      </c>
      <c r="K64" s="36" t="s">
        <v>43</v>
      </c>
    </row>
    <row r="65" spans="1:14" ht="36">
      <c r="A65" s="29">
        <v>72151207</v>
      </c>
      <c r="B65" s="46" t="s">
        <v>100</v>
      </c>
      <c r="C65" s="31">
        <v>43467</v>
      </c>
      <c r="D65" s="32" t="s">
        <v>38</v>
      </c>
      <c r="E65" s="43" t="s">
        <v>39</v>
      </c>
      <c r="F65" s="34" t="s">
        <v>40</v>
      </c>
      <c r="G65" s="51">
        <v>11361695</v>
      </c>
      <c r="H65" s="51">
        <v>11361695</v>
      </c>
      <c r="I65" s="29" t="s">
        <v>41</v>
      </c>
      <c r="J65" s="29" t="s">
        <v>42</v>
      </c>
      <c r="K65" s="36" t="s">
        <v>43</v>
      </c>
    </row>
    <row r="66" spans="1:14" ht="36">
      <c r="A66" s="29">
        <v>72154066</v>
      </c>
      <c r="B66" s="46" t="s">
        <v>101</v>
      </c>
      <c r="C66" s="31">
        <v>43467</v>
      </c>
      <c r="D66" s="32" t="s">
        <v>38</v>
      </c>
      <c r="E66" s="43" t="s">
        <v>39</v>
      </c>
      <c r="F66" s="34" t="s">
        <v>40</v>
      </c>
      <c r="G66" s="51">
        <v>6200000</v>
      </c>
      <c r="H66" s="51">
        <v>6200000</v>
      </c>
      <c r="I66" s="29" t="s">
        <v>41</v>
      </c>
      <c r="J66" s="29" t="s">
        <v>42</v>
      </c>
      <c r="K66" s="36" t="s">
        <v>43</v>
      </c>
    </row>
    <row r="67" spans="1:14" ht="36">
      <c r="A67" s="29">
        <v>81111811</v>
      </c>
      <c r="B67" s="46" t="s">
        <v>102</v>
      </c>
      <c r="C67" s="31">
        <v>43467</v>
      </c>
      <c r="D67" s="32" t="s">
        <v>38</v>
      </c>
      <c r="E67" s="43" t="s">
        <v>103</v>
      </c>
      <c r="F67" s="34" t="s">
        <v>40</v>
      </c>
      <c r="G67" s="51">
        <v>81124689</v>
      </c>
      <c r="H67" s="51">
        <v>81124689</v>
      </c>
      <c r="I67" s="29" t="s">
        <v>41</v>
      </c>
      <c r="J67" s="29" t="s">
        <v>42</v>
      </c>
      <c r="K67" s="36" t="s">
        <v>43</v>
      </c>
    </row>
    <row r="68" spans="1:14" ht="36">
      <c r="A68" s="29">
        <v>81111811</v>
      </c>
      <c r="B68" s="46" t="s">
        <v>104</v>
      </c>
      <c r="C68" s="31">
        <v>43467</v>
      </c>
      <c r="D68" s="32" t="s">
        <v>38</v>
      </c>
      <c r="E68" s="43" t="s">
        <v>39</v>
      </c>
      <c r="F68" s="34" t="s">
        <v>40</v>
      </c>
      <c r="G68" s="51">
        <v>7148060</v>
      </c>
      <c r="H68" s="51">
        <v>7148060</v>
      </c>
      <c r="I68" s="29" t="s">
        <v>41</v>
      </c>
      <c r="J68" s="29" t="s">
        <v>42</v>
      </c>
      <c r="K68" s="36" t="s">
        <v>43</v>
      </c>
    </row>
    <row r="69" spans="1:14" ht="45">
      <c r="A69" s="29">
        <v>72154065</v>
      </c>
      <c r="B69" s="46" t="s">
        <v>105</v>
      </c>
      <c r="C69" s="31">
        <v>43467</v>
      </c>
      <c r="D69" s="32" t="s">
        <v>38</v>
      </c>
      <c r="E69" s="43" t="s">
        <v>39</v>
      </c>
      <c r="F69" s="34" t="s">
        <v>40</v>
      </c>
      <c r="G69" s="51">
        <v>3000000</v>
      </c>
      <c r="H69" s="51">
        <v>3000000</v>
      </c>
      <c r="I69" s="29" t="s">
        <v>41</v>
      </c>
      <c r="J69" s="29" t="s">
        <v>42</v>
      </c>
      <c r="K69" s="36" t="s">
        <v>43</v>
      </c>
      <c r="L69" s="2" t="s">
        <v>106</v>
      </c>
    </row>
    <row r="70" spans="1:14" ht="31.5" customHeight="1">
      <c r="A70" s="29">
        <v>72154065</v>
      </c>
      <c r="B70" s="30" t="s">
        <v>107</v>
      </c>
      <c r="C70" s="31">
        <v>43467</v>
      </c>
      <c r="D70" s="32" t="s">
        <v>38</v>
      </c>
      <c r="E70" s="43" t="s">
        <v>39</v>
      </c>
      <c r="F70" s="34" t="s">
        <v>40</v>
      </c>
      <c r="G70" s="52">
        <v>14342875</v>
      </c>
      <c r="H70" s="52">
        <v>14342875</v>
      </c>
      <c r="I70" s="29" t="s">
        <v>41</v>
      </c>
      <c r="J70" s="29" t="s">
        <v>42</v>
      </c>
      <c r="K70" s="36" t="s">
        <v>43</v>
      </c>
    </row>
    <row r="71" spans="1:14" ht="36">
      <c r="A71" s="29">
        <v>92121700</v>
      </c>
      <c r="B71" s="53" t="s">
        <v>108</v>
      </c>
      <c r="C71" s="31">
        <v>43467</v>
      </c>
      <c r="D71" s="32" t="s">
        <v>38</v>
      </c>
      <c r="E71" s="43" t="s">
        <v>39</v>
      </c>
      <c r="F71" s="34" t="s">
        <v>40</v>
      </c>
      <c r="G71" s="51">
        <v>24025386</v>
      </c>
      <c r="H71" s="51">
        <v>24025386</v>
      </c>
      <c r="I71" s="29" t="s">
        <v>41</v>
      </c>
      <c r="J71" s="29" t="s">
        <v>42</v>
      </c>
      <c r="K71" s="36" t="s">
        <v>43</v>
      </c>
    </row>
    <row r="72" spans="1:14" ht="36">
      <c r="A72" s="49">
        <v>78181500</v>
      </c>
      <c r="B72" s="30" t="s">
        <v>109</v>
      </c>
      <c r="C72" s="31">
        <v>43467</v>
      </c>
      <c r="D72" s="32" t="s">
        <v>38</v>
      </c>
      <c r="E72" s="43" t="s">
        <v>39</v>
      </c>
      <c r="F72" s="34" t="s">
        <v>40</v>
      </c>
      <c r="G72" s="45">
        <v>7000000</v>
      </c>
      <c r="H72" s="45">
        <v>7000000</v>
      </c>
      <c r="I72" s="29" t="s">
        <v>41</v>
      </c>
      <c r="J72" s="29" t="s">
        <v>42</v>
      </c>
      <c r="K72" s="36" t="s">
        <v>43</v>
      </c>
    </row>
    <row r="73" spans="1:14" ht="75">
      <c r="A73" s="29">
        <v>81111701</v>
      </c>
      <c r="B73" s="46" t="s">
        <v>110</v>
      </c>
      <c r="C73" s="31">
        <v>43467</v>
      </c>
      <c r="D73" s="32" t="s">
        <v>38</v>
      </c>
      <c r="E73" s="43" t="s">
        <v>39</v>
      </c>
      <c r="F73" s="34" t="s">
        <v>40</v>
      </c>
      <c r="G73" s="51">
        <v>88200420</v>
      </c>
      <c r="H73" s="51">
        <v>88200420</v>
      </c>
      <c r="I73" s="29" t="s">
        <v>41</v>
      </c>
      <c r="J73" s="29" t="s">
        <v>42</v>
      </c>
      <c r="K73" s="36" t="s">
        <v>43</v>
      </c>
      <c r="L73" s="2" t="s">
        <v>111</v>
      </c>
      <c r="M73" s="23" t="s">
        <v>112</v>
      </c>
      <c r="N73" s="2" t="s">
        <v>113</v>
      </c>
    </row>
    <row r="74" spans="1:14" ht="36">
      <c r="A74" s="29">
        <v>43231502</v>
      </c>
      <c r="B74" s="46" t="s">
        <v>114</v>
      </c>
      <c r="C74" s="31">
        <v>43467</v>
      </c>
      <c r="D74" s="32" t="s">
        <v>53</v>
      </c>
      <c r="E74" s="43" t="s">
        <v>39</v>
      </c>
      <c r="F74" s="34" t="s">
        <v>40</v>
      </c>
      <c r="G74" s="51">
        <v>2400000</v>
      </c>
      <c r="H74" s="51">
        <v>2400000</v>
      </c>
      <c r="I74" s="29" t="s">
        <v>41</v>
      </c>
      <c r="J74" s="29" t="s">
        <v>42</v>
      </c>
      <c r="K74" s="36" t="s">
        <v>43</v>
      </c>
    </row>
    <row r="75" spans="1:14" ht="36">
      <c r="A75" s="29">
        <v>55101509</v>
      </c>
      <c r="B75" s="46" t="s">
        <v>115</v>
      </c>
      <c r="C75" s="31">
        <v>43467</v>
      </c>
      <c r="D75" s="32" t="s">
        <v>38</v>
      </c>
      <c r="E75" s="43" t="s">
        <v>39</v>
      </c>
      <c r="F75" s="34" t="s">
        <v>40</v>
      </c>
      <c r="G75" s="51">
        <v>3500000</v>
      </c>
      <c r="H75" s="51">
        <v>3500000</v>
      </c>
      <c r="I75" s="29" t="s">
        <v>41</v>
      </c>
      <c r="J75" s="29" t="s">
        <v>42</v>
      </c>
      <c r="K75" s="36" t="s">
        <v>43</v>
      </c>
      <c r="L75" s="2" t="s">
        <v>79</v>
      </c>
    </row>
    <row r="76" spans="1:14" ht="36">
      <c r="A76" s="29">
        <v>55101504</v>
      </c>
      <c r="B76" s="46" t="s">
        <v>116</v>
      </c>
      <c r="C76" s="31">
        <v>43467</v>
      </c>
      <c r="D76" s="32" t="s">
        <v>38</v>
      </c>
      <c r="E76" s="43" t="s">
        <v>39</v>
      </c>
      <c r="F76" s="34" t="s">
        <v>40</v>
      </c>
      <c r="G76" s="51">
        <v>2500000</v>
      </c>
      <c r="H76" s="51">
        <v>2500000</v>
      </c>
      <c r="I76" s="29" t="s">
        <v>41</v>
      </c>
      <c r="J76" s="29" t="s">
        <v>42</v>
      </c>
      <c r="K76" s="36" t="s">
        <v>43</v>
      </c>
    </row>
    <row r="77" spans="1:14" ht="36">
      <c r="A77" s="29">
        <v>90121502</v>
      </c>
      <c r="B77" s="30" t="s">
        <v>117</v>
      </c>
      <c r="C77" s="31">
        <v>43467</v>
      </c>
      <c r="D77" s="32" t="s">
        <v>38</v>
      </c>
      <c r="E77" s="43" t="s">
        <v>39</v>
      </c>
      <c r="F77" s="34" t="s">
        <v>40</v>
      </c>
      <c r="G77" s="45">
        <v>16640000</v>
      </c>
      <c r="H77" s="45">
        <v>16640000</v>
      </c>
      <c r="I77" s="29" t="s">
        <v>41</v>
      </c>
      <c r="J77" s="29" t="s">
        <v>42</v>
      </c>
      <c r="K77" s="36" t="s">
        <v>43</v>
      </c>
    </row>
    <row r="78" spans="1:14" ht="36">
      <c r="A78" s="29">
        <v>78102203</v>
      </c>
      <c r="B78" s="30" t="s">
        <v>118</v>
      </c>
      <c r="C78" s="31">
        <v>43467</v>
      </c>
      <c r="D78" s="32" t="s">
        <v>38</v>
      </c>
      <c r="E78" s="43" t="s">
        <v>39</v>
      </c>
      <c r="F78" s="34" t="s">
        <v>40</v>
      </c>
      <c r="G78" s="45">
        <v>18000000</v>
      </c>
      <c r="H78" s="45">
        <v>18000000</v>
      </c>
      <c r="I78" s="29" t="s">
        <v>41</v>
      </c>
      <c r="J78" s="29" t="s">
        <v>42</v>
      </c>
      <c r="K78" s="36" t="s">
        <v>43</v>
      </c>
    </row>
    <row r="79" spans="1:14" ht="36">
      <c r="A79" s="29">
        <v>78111802</v>
      </c>
      <c r="B79" s="30" t="s">
        <v>119</v>
      </c>
      <c r="C79" s="31">
        <v>43467</v>
      </c>
      <c r="D79" s="32" t="s">
        <v>38</v>
      </c>
      <c r="E79" s="43" t="s">
        <v>39</v>
      </c>
      <c r="F79" s="34" t="s">
        <v>40</v>
      </c>
      <c r="G79" s="45">
        <v>10000000</v>
      </c>
      <c r="H79" s="45">
        <v>10000000</v>
      </c>
      <c r="I79" s="29" t="s">
        <v>41</v>
      </c>
      <c r="J79" s="29" t="s">
        <v>42</v>
      </c>
      <c r="K79" s="36" t="s">
        <v>43</v>
      </c>
    </row>
    <row r="80" spans="1:14" ht="45">
      <c r="A80" s="29">
        <v>85171500</v>
      </c>
      <c r="B80" s="30" t="s">
        <v>120</v>
      </c>
      <c r="C80" s="31">
        <v>43467</v>
      </c>
      <c r="D80" s="32" t="s">
        <v>38</v>
      </c>
      <c r="E80" s="43" t="s">
        <v>39</v>
      </c>
      <c r="F80" s="34" t="s">
        <v>40</v>
      </c>
      <c r="G80" s="45">
        <v>7000000</v>
      </c>
      <c r="H80" s="45">
        <v>7000000</v>
      </c>
      <c r="I80" s="29" t="s">
        <v>41</v>
      </c>
      <c r="J80" s="29" t="s">
        <v>42</v>
      </c>
      <c r="K80" s="36" t="s">
        <v>43</v>
      </c>
    </row>
    <row r="81" spans="1:11" ht="36">
      <c r="A81" s="49" t="s">
        <v>121</v>
      </c>
      <c r="B81" s="30" t="s">
        <v>122</v>
      </c>
      <c r="C81" s="31">
        <v>43467</v>
      </c>
      <c r="D81" s="32" t="s">
        <v>38</v>
      </c>
      <c r="E81" s="43" t="s">
        <v>103</v>
      </c>
      <c r="F81" s="34" t="s">
        <v>40</v>
      </c>
      <c r="G81" s="45">
        <f>226380514</f>
        <v>226380514</v>
      </c>
      <c r="H81" s="45">
        <f>226380514</f>
        <v>226380514</v>
      </c>
      <c r="I81" s="29" t="s">
        <v>41</v>
      </c>
      <c r="J81" s="29" t="s">
        <v>42</v>
      </c>
      <c r="K81" s="36" t="s">
        <v>43</v>
      </c>
    </row>
    <row r="82" spans="1:11" ht="36">
      <c r="A82" s="29">
        <v>85121600</v>
      </c>
      <c r="B82" s="30" t="s">
        <v>123</v>
      </c>
      <c r="C82" s="31">
        <v>43467</v>
      </c>
      <c r="D82" s="39" t="s">
        <v>53</v>
      </c>
      <c r="E82" s="43" t="s">
        <v>39</v>
      </c>
      <c r="F82" s="34" t="s">
        <v>40</v>
      </c>
      <c r="G82" s="45">
        <v>7000000</v>
      </c>
      <c r="H82" s="45">
        <v>7000000</v>
      </c>
      <c r="I82" s="29" t="s">
        <v>41</v>
      </c>
      <c r="J82" s="29" t="s">
        <v>42</v>
      </c>
      <c r="K82" s="36" t="s">
        <v>43</v>
      </c>
    </row>
    <row r="83" spans="1:11" ht="36">
      <c r="A83" s="29">
        <v>80111600</v>
      </c>
      <c r="B83" s="30" t="s">
        <v>124</v>
      </c>
      <c r="C83" s="31">
        <v>43467</v>
      </c>
      <c r="D83" s="39" t="s">
        <v>60</v>
      </c>
      <c r="E83" s="43" t="s">
        <v>39</v>
      </c>
      <c r="F83" s="34" t="s">
        <v>40</v>
      </c>
      <c r="G83" s="45">
        <v>4000000</v>
      </c>
      <c r="H83" s="45">
        <v>4000000</v>
      </c>
      <c r="I83" s="29" t="s">
        <v>41</v>
      </c>
      <c r="J83" s="29" t="s">
        <v>42</v>
      </c>
      <c r="K83" s="36" t="s">
        <v>43</v>
      </c>
    </row>
    <row r="84" spans="1:11" ht="45">
      <c r="A84" s="29">
        <v>76111501</v>
      </c>
      <c r="B84" s="30" t="s">
        <v>125</v>
      </c>
      <c r="C84" s="31">
        <v>43467</v>
      </c>
      <c r="D84" s="39" t="s">
        <v>38</v>
      </c>
      <c r="E84" s="43" t="s">
        <v>126</v>
      </c>
      <c r="F84" s="34" t="s">
        <v>40</v>
      </c>
      <c r="G84" s="45">
        <v>114006789</v>
      </c>
      <c r="H84" s="45">
        <v>114006789</v>
      </c>
      <c r="I84" s="29" t="s">
        <v>41</v>
      </c>
      <c r="J84" s="29" t="s">
        <v>42</v>
      </c>
      <c r="K84" s="36" t="s">
        <v>43</v>
      </c>
    </row>
    <row r="85" spans="1:11" ht="36">
      <c r="A85" s="49">
        <v>92121504</v>
      </c>
      <c r="B85" s="30" t="s">
        <v>127</v>
      </c>
      <c r="C85" s="31">
        <v>43467</v>
      </c>
      <c r="D85" s="39" t="s">
        <v>38</v>
      </c>
      <c r="E85" s="43" t="s">
        <v>128</v>
      </c>
      <c r="F85" s="34" t="s">
        <v>40</v>
      </c>
      <c r="G85" s="45">
        <v>579610975</v>
      </c>
      <c r="H85" s="45">
        <v>579610975</v>
      </c>
      <c r="I85" s="29" t="s">
        <v>41</v>
      </c>
      <c r="J85" s="29" t="s">
        <v>42</v>
      </c>
      <c r="K85" s="36" t="s">
        <v>43</v>
      </c>
    </row>
    <row r="86" spans="1:11" ht="42.75">
      <c r="A86" s="49" t="s">
        <v>129</v>
      </c>
      <c r="B86" s="37" t="s">
        <v>130</v>
      </c>
      <c r="C86" s="31">
        <v>43467</v>
      </c>
      <c r="D86" s="32" t="s">
        <v>45</v>
      </c>
      <c r="E86" s="43" t="s">
        <v>131</v>
      </c>
      <c r="F86" s="34" t="s">
        <v>40</v>
      </c>
      <c r="G86" s="45">
        <v>500000000</v>
      </c>
      <c r="H86" s="45">
        <v>500000000</v>
      </c>
      <c r="I86" s="29" t="s">
        <v>41</v>
      </c>
      <c r="J86" s="29" t="s">
        <v>42</v>
      </c>
      <c r="K86" s="36" t="s">
        <v>43</v>
      </c>
    </row>
    <row r="87" spans="1:11" ht="42.75">
      <c r="A87" s="49" t="s">
        <v>129</v>
      </c>
      <c r="B87" s="37" t="s">
        <v>132</v>
      </c>
      <c r="C87" s="31">
        <v>43467</v>
      </c>
      <c r="D87" s="32" t="s">
        <v>47</v>
      </c>
      <c r="E87" s="43" t="s">
        <v>131</v>
      </c>
      <c r="F87" s="34" t="s">
        <v>40</v>
      </c>
      <c r="G87" s="45">
        <v>2000000000</v>
      </c>
      <c r="H87" s="45">
        <v>2000000000</v>
      </c>
      <c r="I87" s="29" t="s">
        <v>41</v>
      </c>
      <c r="J87" s="29" t="s">
        <v>42</v>
      </c>
      <c r="K87" s="36" t="s">
        <v>43</v>
      </c>
    </row>
    <row r="88" spans="1:11" ht="45">
      <c r="A88" s="29">
        <v>80111600</v>
      </c>
      <c r="B88" s="30" t="s">
        <v>133</v>
      </c>
      <c r="C88" s="31">
        <v>43467</v>
      </c>
      <c r="D88" s="39" t="s">
        <v>38</v>
      </c>
      <c r="E88" s="43" t="s">
        <v>39</v>
      </c>
      <c r="F88" s="34" t="s">
        <v>40</v>
      </c>
      <c r="G88" s="45">
        <v>49920000</v>
      </c>
      <c r="H88" s="45">
        <v>49920000</v>
      </c>
      <c r="I88" s="29" t="s">
        <v>41</v>
      </c>
      <c r="J88" s="29" t="s">
        <v>42</v>
      </c>
      <c r="K88" s="36" t="s">
        <v>43</v>
      </c>
    </row>
    <row r="89" spans="1:11" ht="36">
      <c r="A89" s="29">
        <v>82101500</v>
      </c>
      <c r="B89" s="30" t="s">
        <v>134</v>
      </c>
      <c r="C89" s="31">
        <v>43467</v>
      </c>
      <c r="D89" s="39" t="s">
        <v>38</v>
      </c>
      <c r="E89" s="43" t="s">
        <v>39</v>
      </c>
      <c r="F89" s="34" t="s">
        <v>40</v>
      </c>
      <c r="G89" s="45">
        <v>279698996</v>
      </c>
      <c r="H89" s="45">
        <v>279698996</v>
      </c>
      <c r="I89" s="29" t="s">
        <v>41</v>
      </c>
      <c r="J89" s="29" t="s">
        <v>42</v>
      </c>
      <c r="K89" s="36" t="s">
        <v>43</v>
      </c>
    </row>
    <row r="90" spans="1:11" ht="36">
      <c r="A90" s="49">
        <v>82121504</v>
      </c>
      <c r="B90" s="30" t="s">
        <v>135</v>
      </c>
      <c r="C90" s="31">
        <v>43467</v>
      </c>
      <c r="D90" s="39" t="s">
        <v>38</v>
      </c>
      <c r="E90" s="43" t="s">
        <v>131</v>
      </c>
      <c r="F90" s="43" t="s">
        <v>40</v>
      </c>
      <c r="G90" s="45">
        <v>2149225120</v>
      </c>
      <c r="H90" s="45">
        <v>2149225120</v>
      </c>
      <c r="I90" s="29" t="s">
        <v>41</v>
      </c>
      <c r="J90" s="29" t="s">
        <v>42</v>
      </c>
      <c r="K90" s="36" t="s">
        <v>43</v>
      </c>
    </row>
    <row r="91" spans="1:11" ht="36">
      <c r="A91" s="29">
        <v>82121506</v>
      </c>
      <c r="B91" s="30" t="s">
        <v>136</v>
      </c>
      <c r="C91" s="31">
        <v>43467</v>
      </c>
      <c r="D91" s="39" t="s">
        <v>38</v>
      </c>
      <c r="E91" s="43" t="s">
        <v>39</v>
      </c>
      <c r="F91" s="34" t="s">
        <v>40</v>
      </c>
      <c r="G91" s="45">
        <v>11568109</v>
      </c>
      <c r="H91" s="45">
        <v>11568109</v>
      </c>
      <c r="I91" s="29" t="s">
        <v>41</v>
      </c>
      <c r="J91" s="29" t="s">
        <v>42</v>
      </c>
      <c r="K91" s="36" t="s">
        <v>43</v>
      </c>
    </row>
    <row r="92" spans="1:11" ht="36">
      <c r="A92" s="29">
        <v>82121506</v>
      </c>
      <c r="B92" s="30" t="s">
        <v>137</v>
      </c>
      <c r="C92" s="31">
        <v>43467</v>
      </c>
      <c r="D92" s="39" t="s">
        <v>38</v>
      </c>
      <c r="E92" s="43" t="s">
        <v>39</v>
      </c>
      <c r="F92" s="34" t="s">
        <v>40</v>
      </c>
      <c r="G92" s="45">
        <v>11069828</v>
      </c>
      <c r="H92" s="45">
        <v>11069828</v>
      </c>
      <c r="I92" s="29" t="s">
        <v>41</v>
      </c>
      <c r="J92" s="29" t="s">
        <v>42</v>
      </c>
      <c r="K92" s="36" t="s">
        <v>43</v>
      </c>
    </row>
    <row r="93" spans="1:11" ht="36">
      <c r="A93" s="29">
        <v>82121506</v>
      </c>
      <c r="B93" s="30" t="s">
        <v>138</v>
      </c>
      <c r="C93" s="31">
        <v>43467</v>
      </c>
      <c r="D93" s="39" t="s">
        <v>38</v>
      </c>
      <c r="E93" s="43" t="s">
        <v>39</v>
      </c>
      <c r="F93" s="34" t="s">
        <v>40</v>
      </c>
      <c r="G93" s="45">
        <f>13918913+2000000</f>
        <v>15918913</v>
      </c>
      <c r="H93" s="45">
        <f>13918913+2000000</f>
        <v>15918913</v>
      </c>
      <c r="I93" s="29" t="s">
        <v>41</v>
      </c>
      <c r="J93" s="29" t="s">
        <v>42</v>
      </c>
      <c r="K93" s="36" t="s">
        <v>43</v>
      </c>
    </row>
    <row r="94" spans="1:11" ht="36">
      <c r="A94" s="29">
        <v>82121506</v>
      </c>
      <c r="B94" s="30" t="s">
        <v>139</v>
      </c>
      <c r="C94" s="31">
        <v>43467</v>
      </c>
      <c r="D94" s="39" t="s">
        <v>38</v>
      </c>
      <c r="E94" s="43" t="s">
        <v>39</v>
      </c>
      <c r="F94" s="34" t="s">
        <v>40</v>
      </c>
      <c r="G94" s="54">
        <v>6138918.4500000002</v>
      </c>
      <c r="H94" s="54">
        <v>6138918.4500000002</v>
      </c>
      <c r="I94" s="29" t="s">
        <v>41</v>
      </c>
      <c r="J94" s="29" t="s">
        <v>42</v>
      </c>
      <c r="K94" s="36" t="s">
        <v>43</v>
      </c>
    </row>
    <row r="95" spans="1:11" ht="36">
      <c r="A95" s="29">
        <v>82121506</v>
      </c>
      <c r="B95" s="30" t="s">
        <v>140</v>
      </c>
      <c r="C95" s="31">
        <v>43467</v>
      </c>
      <c r="D95" s="39" t="s">
        <v>38</v>
      </c>
      <c r="E95" s="43" t="s">
        <v>39</v>
      </c>
      <c r="F95" s="34" t="s">
        <v>40</v>
      </c>
      <c r="G95" s="45">
        <v>3467829</v>
      </c>
      <c r="H95" s="45">
        <v>3467829</v>
      </c>
      <c r="I95" s="29" t="s">
        <v>41</v>
      </c>
      <c r="J95" s="29" t="s">
        <v>42</v>
      </c>
      <c r="K95" s="36" t="s">
        <v>43</v>
      </c>
    </row>
    <row r="96" spans="1:11" ht="36">
      <c r="A96" s="29">
        <v>82121506</v>
      </c>
      <c r="B96" s="30" t="s">
        <v>141</v>
      </c>
      <c r="C96" s="31">
        <v>43467</v>
      </c>
      <c r="D96" s="39" t="s">
        <v>38</v>
      </c>
      <c r="E96" s="43" t="s">
        <v>39</v>
      </c>
      <c r="F96" s="34" t="s">
        <v>40</v>
      </c>
      <c r="G96" s="45">
        <v>5502672</v>
      </c>
      <c r="H96" s="45">
        <v>5502672</v>
      </c>
      <c r="I96" s="29" t="s">
        <v>41</v>
      </c>
      <c r="J96" s="29" t="s">
        <v>42</v>
      </c>
      <c r="K96" s="36" t="s">
        <v>43</v>
      </c>
    </row>
    <row r="97" spans="1:11" ht="36">
      <c r="A97" s="29">
        <v>82121506</v>
      </c>
      <c r="B97" s="30" t="s">
        <v>142</v>
      </c>
      <c r="C97" s="31">
        <v>43467</v>
      </c>
      <c r="D97" s="39" t="s">
        <v>38</v>
      </c>
      <c r="E97" s="43" t="s">
        <v>39</v>
      </c>
      <c r="F97" s="34" t="s">
        <v>40</v>
      </c>
      <c r="G97" s="45">
        <v>4431987</v>
      </c>
      <c r="H97" s="45">
        <v>4431987</v>
      </c>
      <c r="I97" s="29" t="s">
        <v>41</v>
      </c>
      <c r="J97" s="29" t="s">
        <v>42</v>
      </c>
      <c r="K97" s="36" t="s">
        <v>43</v>
      </c>
    </row>
    <row r="98" spans="1:11" ht="36">
      <c r="A98" s="29">
        <v>82121506</v>
      </c>
      <c r="B98" s="30" t="s">
        <v>143</v>
      </c>
      <c r="C98" s="31">
        <v>43467</v>
      </c>
      <c r="D98" s="39" t="s">
        <v>38</v>
      </c>
      <c r="E98" s="43" t="s">
        <v>39</v>
      </c>
      <c r="F98" s="34" t="s">
        <v>40</v>
      </c>
      <c r="G98" s="45">
        <v>2915000</v>
      </c>
      <c r="H98" s="45">
        <v>2915000</v>
      </c>
      <c r="I98" s="29" t="s">
        <v>41</v>
      </c>
      <c r="J98" s="29" t="s">
        <v>42</v>
      </c>
      <c r="K98" s="36" t="s">
        <v>43</v>
      </c>
    </row>
    <row r="99" spans="1:11" ht="36">
      <c r="A99" s="29">
        <v>82121506</v>
      </c>
      <c r="B99" s="30" t="s">
        <v>144</v>
      </c>
      <c r="C99" s="31">
        <v>43467</v>
      </c>
      <c r="D99" s="39" t="s">
        <v>38</v>
      </c>
      <c r="E99" s="43" t="s">
        <v>39</v>
      </c>
      <c r="F99" s="34" t="s">
        <v>40</v>
      </c>
      <c r="G99" s="45">
        <v>3267211</v>
      </c>
      <c r="H99" s="45">
        <v>3267211</v>
      </c>
      <c r="I99" s="29" t="s">
        <v>41</v>
      </c>
      <c r="J99" s="29" t="s">
        <v>42</v>
      </c>
      <c r="K99" s="36" t="s">
        <v>43</v>
      </c>
    </row>
    <row r="100" spans="1:11" ht="36">
      <c r="A100" s="29">
        <v>82121506</v>
      </c>
      <c r="B100" s="30" t="s">
        <v>145</v>
      </c>
      <c r="C100" s="31">
        <v>43467</v>
      </c>
      <c r="D100" s="39" t="s">
        <v>38</v>
      </c>
      <c r="E100" s="43" t="s">
        <v>39</v>
      </c>
      <c r="F100" s="34" t="s">
        <v>40</v>
      </c>
      <c r="G100" s="45">
        <v>7838712</v>
      </c>
      <c r="H100" s="45">
        <v>7838712</v>
      </c>
      <c r="I100" s="29" t="s">
        <v>41</v>
      </c>
      <c r="J100" s="29" t="s">
        <v>42</v>
      </c>
      <c r="K100" s="36" t="s">
        <v>43</v>
      </c>
    </row>
    <row r="101" spans="1:11" ht="36">
      <c r="A101" s="29">
        <v>82121506</v>
      </c>
      <c r="B101" s="30" t="s">
        <v>146</v>
      </c>
      <c r="C101" s="31">
        <v>43467</v>
      </c>
      <c r="D101" s="39" t="s">
        <v>38</v>
      </c>
      <c r="E101" s="43" t="s">
        <v>39</v>
      </c>
      <c r="F101" s="34" t="s">
        <v>40</v>
      </c>
      <c r="G101" s="45">
        <v>6132105</v>
      </c>
      <c r="H101" s="45">
        <v>6132105</v>
      </c>
      <c r="I101" s="29" t="s">
        <v>41</v>
      </c>
      <c r="J101" s="29" t="s">
        <v>42</v>
      </c>
      <c r="K101" s="36" t="s">
        <v>43</v>
      </c>
    </row>
    <row r="102" spans="1:11" ht="36">
      <c r="A102" s="29">
        <v>82121506</v>
      </c>
      <c r="B102" s="30" t="s">
        <v>147</v>
      </c>
      <c r="C102" s="31">
        <v>43467</v>
      </c>
      <c r="D102" s="39" t="s">
        <v>38</v>
      </c>
      <c r="E102" s="43" t="s">
        <v>39</v>
      </c>
      <c r="F102" s="34" t="s">
        <v>40</v>
      </c>
      <c r="G102" s="45">
        <v>4585560</v>
      </c>
      <c r="H102" s="45">
        <v>4585560</v>
      </c>
      <c r="I102" s="29" t="s">
        <v>41</v>
      </c>
      <c r="J102" s="29" t="s">
        <v>42</v>
      </c>
      <c r="K102" s="36" t="s">
        <v>43</v>
      </c>
    </row>
    <row r="103" spans="1:11" ht="36">
      <c r="A103" s="29">
        <v>82121506</v>
      </c>
      <c r="B103" s="30" t="s">
        <v>148</v>
      </c>
      <c r="C103" s="31">
        <v>43467</v>
      </c>
      <c r="D103" s="39" t="s">
        <v>38</v>
      </c>
      <c r="E103" s="43" t="s">
        <v>39</v>
      </c>
      <c r="F103" s="34" t="s">
        <v>40</v>
      </c>
      <c r="G103" s="45">
        <v>2579377</v>
      </c>
      <c r="H103" s="45">
        <v>2579377</v>
      </c>
      <c r="I103" s="29" t="s">
        <v>41</v>
      </c>
      <c r="J103" s="29" t="s">
        <v>42</v>
      </c>
      <c r="K103" s="36" t="s">
        <v>43</v>
      </c>
    </row>
    <row r="104" spans="1:11" ht="36">
      <c r="A104" s="29">
        <v>43191618</v>
      </c>
      <c r="B104" s="30" t="s">
        <v>149</v>
      </c>
      <c r="C104" s="31">
        <v>43467</v>
      </c>
      <c r="D104" s="39" t="s">
        <v>38</v>
      </c>
      <c r="E104" s="43" t="s">
        <v>39</v>
      </c>
      <c r="F104" s="34" t="s">
        <v>40</v>
      </c>
      <c r="G104" s="45">
        <v>8382400</v>
      </c>
      <c r="H104" s="45">
        <v>8382400</v>
      </c>
      <c r="I104" s="29" t="s">
        <v>41</v>
      </c>
      <c r="J104" s="29" t="s">
        <v>42</v>
      </c>
      <c r="K104" s="36" t="s">
        <v>43</v>
      </c>
    </row>
    <row r="105" spans="1:11" ht="36">
      <c r="A105" s="29">
        <v>80111600</v>
      </c>
      <c r="B105" s="30" t="s">
        <v>150</v>
      </c>
      <c r="C105" s="31">
        <v>43467</v>
      </c>
      <c r="D105" s="39" t="s">
        <v>38</v>
      </c>
      <c r="E105" s="43" t="s">
        <v>39</v>
      </c>
      <c r="F105" s="34" t="s">
        <v>40</v>
      </c>
      <c r="G105" s="45">
        <v>21424000</v>
      </c>
      <c r="H105" s="45">
        <v>21424000</v>
      </c>
      <c r="I105" s="29" t="s">
        <v>41</v>
      </c>
      <c r="J105" s="29" t="s">
        <v>42</v>
      </c>
      <c r="K105" s="36" t="s">
        <v>43</v>
      </c>
    </row>
    <row r="106" spans="1:11" ht="45">
      <c r="A106" s="29" t="s">
        <v>151</v>
      </c>
      <c r="B106" s="30" t="s">
        <v>152</v>
      </c>
      <c r="C106" s="31">
        <v>43467</v>
      </c>
      <c r="D106" s="39" t="s">
        <v>38</v>
      </c>
      <c r="E106" s="43" t="s">
        <v>39</v>
      </c>
      <c r="F106" s="34" t="s">
        <v>40</v>
      </c>
      <c r="G106" s="45">
        <v>50861647</v>
      </c>
      <c r="H106" s="45">
        <v>50861647</v>
      </c>
      <c r="I106" s="29" t="s">
        <v>41</v>
      </c>
      <c r="J106" s="29" t="s">
        <v>42</v>
      </c>
      <c r="K106" s="36" t="s">
        <v>43</v>
      </c>
    </row>
    <row r="107" spans="1:11" ht="45">
      <c r="A107" s="29" t="s">
        <v>151</v>
      </c>
      <c r="B107" s="30" t="s">
        <v>153</v>
      </c>
      <c r="C107" s="31">
        <v>43467</v>
      </c>
      <c r="D107" s="39" t="s">
        <v>38</v>
      </c>
      <c r="E107" s="43" t="s">
        <v>103</v>
      </c>
      <c r="F107" s="34" t="s">
        <v>40</v>
      </c>
      <c r="G107" s="45">
        <v>160514054</v>
      </c>
      <c r="H107" s="45">
        <v>160514054</v>
      </c>
      <c r="I107" s="29" t="s">
        <v>41</v>
      </c>
      <c r="J107" s="29" t="s">
        <v>42</v>
      </c>
      <c r="K107" s="36" t="s">
        <v>43</v>
      </c>
    </row>
    <row r="108" spans="1:11" ht="36">
      <c r="A108" s="29">
        <v>82121506</v>
      </c>
      <c r="B108" s="30" t="s">
        <v>154</v>
      </c>
      <c r="C108" s="31">
        <v>43467</v>
      </c>
      <c r="D108" s="39" t="s">
        <v>38</v>
      </c>
      <c r="E108" s="43" t="s">
        <v>39</v>
      </c>
      <c r="F108" s="34" t="s">
        <v>40</v>
      </c>
      <c r="G108" s="45">
        <v>2751336</v>
      </c>
      <c r="H108" s="45">
        <v>2751336</v>
      </c>
      <c r="I108" s="29" t="s">
        <v>41</v>
      </c>
      <c r="J108" s="29" t="s">
        <v>42</v>
      </c>
      <c r="K108" s="36" t="s">
        <v>43</v>
      </c>
    </row>
    <row r="109" spans="1:11" ht="48.75" customHeight="1">
      <c r="A109" s="29">
        <v>82121506</v>
      </c>
      <c r="B109" s="30" t="s">
        <v>155</v>
      </c>
      <c r="C109" s="31">
        <v>43467</v>
      </c>
      <c r="D109" s="39" t="s">
        <v>38</v>
      </c>
      <c r="E109" s="43" t="s">
        <v>39</v>
      </c>
      <c r="F109" s="34" t="s">
        <v>40</v>
      </c>
      <c r="G109" s="45">
        <f>2385000+424294</f>
        <v>2809294</v>
      </c>
      <c r="H109" s="45">
        <f>2385000+424294</f>
        <v>2809294</v>
      </c>
      <c r="I109" s="29" t="s">
        <v>41</v>
      </c>
      <c r="J109" s="29" t="s">
        <v>42</v>
      </c>
      <c r="K109" s="36" t="s">
        <v>43</v>
      </c>
    </row>
    <row r="110" spans="1:11" ht="36">
      <c r="A110" s="29">
        <v>82121506</v>
      </c>
      <c r="B110" s="30" t="s">
        <v>156</v>
      </c>
      <c r="C110" s="31">
        <v>43467</v>
      </c>
      <c r="D110" s="39" t="s">
        <v>38</v>
      </c>
      <c r="E110" s="43" t="s">
        <v>39</v>
      </c>
      <c r="F110" s="34" t="s">
        <v>40</v>
      </c>
      <c r="G110" s="45">
        <f>1855000+1000000</f>
        <v>2855000</v>
      </c>
      <c r="H110" s="45">
        <f>1855000+1000000</f>
        <v>2855000</v>
      </c>
      <c r="I110" s="29" t="s">
        <v>41</v>
      </c>
      <c r="J110" s="29" t="s">
        <v>42</v>
      </c>
      <c r="K110" s="36" t="s">
        <v>43</v>
      </c>
    </row>
    <row r="111" spans="1:11" ht="36">
      <c r="A111" s="29">
        <v>82121506</v>
      </c>
      <c r="B111" s="30" t="s">
        <v>157</v>
      </c>
      <c r="C111" s="31">
        <v>43467</v>
      </c>
      <c r="D111" s="39" t="s">
        <v>38</v>
      </c>
      <c r="E111" s="43" t="s">
        <v>39</v>
      </c>
      <c r="F111" s="34" t="s">
        <v>40</v>
      </c>
      <c r="G111" s="45">
        <v>2006182</v>
      </c>
      <c r="H111" s="45">
        <v>2006182</v>
      </c>
      <c r="I111" s="29" t="s">
        <v>41</v>
      </c>
      <c r="J111" s="29" t="s">
        <v>42</v>
      </c>
      <c r="K111" s="36" t="s">
        <v>43</v>
      </c>
    </row>
    <row r="112" spans="1:11" ht="36">
      <c r="A112" s="29">
        <v>82121506</v>
      </c>
      <c r="B112" s="30" t="s">
        <v>158</v>
      </c>
      <c r="C112" s="31">
        <v>43467</v>
      </c>
      <c r="D112" s="39" t="s">
        <v>38</v>
      </c>
      <c r="E112" s="43" t="s">
        <v>39</v>
      </c>
      <c r="F112" s="34" t="s">
        <v>40</v>
      </c>
      <c r="G112" s="45">
        <v>3439170</v>
      </c>
      <c r="H112" s="45">
        <v>3439170</v>
      </c>
      <c r="I112" s="29" t="s">
        <v>41</v>
      </c>
      <c r="J112" s="29" t="s">
        <v>42</v>
      </c>
      <c r="K112" s="36" t="s">
        <v>43</v>
      </c>
    </row>
    <row r="113" spans="1:11" ht="36">
      <c r="A113" s="29">
        <v>82121506</v>
      </c>
      <c r="B113" s="30" t="s">
        <v>159</v>
      </c>
      <c r="C113" s="31">
        <v>43467</v>
      </c>
      <c r="D113" s="39" t="s">
        <v>38</v>
      </c>
      <c r="E113" s="43" t="s">
        <v>39</v>
      </c>
      <c r="F113" s="34" t="s">
        <v>40</v>
      </c>
      <c r="G113" s="55">
        <f>15850598.4+5000000</f>
        <v>20850598.399999999</v>
      </c>
      <c r="H113" s="55">
        <f>15850598.4+5000000</f>
        <v>20850598.399999999</v>
      </c>
      <c r="I113" s="29" t="s">
        <v>41</v>
      </c>
      <c r="J113" s="29" t="s">
        <v>42</v>
      </c>
      <c r="K113" s="36" t="s">
        <v>43</v>
      </c>
    </row>
    <row r="114" spans="1:11" ht="36">
      <c r="A114" s="29">
        <v>82121506</v>
      </c>
      <c r="B114" s="30" t="s">
        <v>160</v>
      </c>
      <c r="C114" s="31">
        <v>43467</v>
      </c>
      <c r="D114" s="39" t="s">
        <v>38</v>
      </c>
      <c r="E114" s="43" t="s">
        <v>39</v>
      </c>
      <c r="F114" s="34" t="s">
        <v>40</v>
      </c>
      <c r="G114" s="45">
        <v>15141000</v>
      </c>
      <c r="H114" s="45">
        <v>15141000</v>
      </c>
      <c r="I114" s="29" t="s">
        <v>41</v>
      </c>
      <c r="J114" s="29" t="s">
        <v>42</v>
      </c>
      <c r="K114" s="36" t="s">
        <v>43</v>
      </c>
    </row>
    <row r="115" spans="1:11" ht="36">
      <c r="A115" s="29">
        <v>81111701</v>
      </c>
      <c r="B115" s="46" t="s">
        <v>161</v>
      </c>
      <c r="C115" s="31">
        <v>43467</v>
      </c>
      <c r="D115" s="39" t="s">
        <v>38</v>
      </c>
      <c r="E115" s="43" t="s">
        <v>103</v>
      </c>
      <c r="F115" s="34" t="s">
        <v>40</v>
      </c>
      <c r="G115" s="45">
        <v>100000000</v>
      </c>
      <c r="H115" s="45">
        <v>100000000</v>
      </c>
      <c r="I115" s="29" t="s">
        <v>41</v>
      </c>
      <c r="J115" s="29" t="s">
        <v>42</v>
      </c>
      <c r="K115" s="36" t="s">
        <v>43</v>
      </c>
    </row>
    <row r="116" spans="1:11" ht="36">
      <c r="A116" s="29">
        <v>82101501</v>
      </c>
      <c r="B116" s="30" t="s">
        <v>162</v>
      </c>
      <c r="C116" s="31">
        <v>43467</v>
      </c>
      <c r="D116" s="39" t="s">
        <v>38</v>
      </c>
      <c r="E116" s="43" t="s">
        <v>103</v>
      </c>
      <c r="F116" s="34" t="s">
        <v>40</v>
      </c>
      <c r="G116" s="45">
        <v>135200000</v>
      </c>
      <c r="H116" s="45">
        <v>135200000</v>
      </c>
      <c r="I116" s="29" t="s">
        <v>41</v>
      </c>
      <c r="J116" s="29" t="s">
        <v>42</v>
      </c>
      <c r="K116" s="36" t="s">
        <v>43</v>
      </c>
    </row>
    <row r="117" spans="1:11" ht="36">
      <c r="A117" s="29">
        <v>82101600</v>
      </c>
      <c r="B117" s="30" t="s">
        <v>163</v>
      </c>
      <c r="C117" s="31">
        <v>43467</v>
      </c>
      <c r="D117" s="39" t="s">
        <v>38</v>
      </c>
      <c r="E117" s="43" t="s">
        <v>39</v>
      </c>
      <c r="F117" s="34" t="s">
        <v>40</v>
      </c>
      <c r="G117" s="45">
        <f>358240000+170000000-26460126</f>
        <v>501779874</v>
      </c>
      <c r="H117" s="45">
        <f>358240000+170000000-26460126</f>
        <v>501779874</v>
      </c>
      <c r="I117" s="29" t="s">
        <v>41</v>
      </c>
      <c r="J117" s="29" t="s">
        <v>42</v>
      </c>
      <c r="K117" s="36" t="s">
        <v>43</v>
      </c>
    </row>
    <row r="118" spans="1:11" ht="36">
      <c r="A118" s="29">
        <v>80141600</v>
      </c>
      <c r="B118" s="30" t="s">
        <v>164</v>
      </c>
      <c r="C118" s="31">
        <v>43467</v>
      </c>
      <c r="D118" s="39" t="s">
        <v>38</v>
      </c>
      <c r="E118" s="43" t="s">
        <v>39</v>
      </c>
      <c r="F118" s="34" t="s">
        <v>40</v>
      </c>
      <c r="G118" s="45">
        <v>71760000</v>
      </c>
      <c r="H118" s="45">
        <v>71760000</v>
      </c>
      <c r="I118" s="29" t="s">
        <v>41</v>
      </c>
      <c r="J118" s="29" t="s">
        <v>42</v>
      </c>
      <c r="K118" s="36" t="s">
        <v>43</v>
      </c>
    </row>
    <row r="119" spans="1:11" ht="36">
      <c r="A119" s="29">
        <v>72101506</v>
      </c>
      <c r="B119" s="46" t="s">
        <v>165</v>
      </c>
      <c r="C119" s="31">
        <v>43467</v>
      </c>
      <c r="D119" s="32" t="s">
        <v>38</v>
      </c>
      <c r="E119" s="43" t="s">
        <v>39</v>
      </c>
      <c r="F119" s="34" t="s">
        <v>40</v>
      </c>
      <c r="G119" s="56">
        <v>15064140</v>
      </c>
      <c r="H119" s="56">
        <v>15064140</v>
      </c>
      <c r="I119" s="29" t="s">
        <v>41</v>
      </c>
      <c r="J119" s="29" t="s">
        <v>42</v>
      </c>
      <c r="K119" s="36" t="s">
        <v>43</v>
      </c>
    </row>
    <row r="120" spans="1:11" ht="36.75" thickBot="1">
      <c r="A120" s="29">
        <v>92121700</v>
      </c>
      <c r="B120" s="30" t="s">
        <v>166</v>
      </c>
      <c r="C120" s="31">
        <v>43467</v>
      </c>
      <c r="D120" s="57" t="s">
        <v>38</v>
      </c>
      <c r="E120" s="58" t="s">
        <v>39</v>
      </c>
      <c r="F120" s="59" t="s">
        <v>40</v>
      </c>
      <c r="G120" s="60">
        <v>2237434</v>
      </c>
      <c r="H120" s="60">
        <v>2237434</v>
      </c>
      <c r="I120" s="61" t="s">
        <v>41</v>
      </c>
      <c r="J120" s="61" t="s">
        <v>42</v>
      </c>
      <c r="K120" s="62" t="s">
        <v>43</v>
      </c>
    </row>
    <row r="121" spans="1:11">
      <c r="A121" s="63"/>
      <c r="B121" s="64"/>
      <c r="C121" s="65"/>
      <c r="D121" s="66"/>
      <c r="E121" s="67"/>
      <c r="F121" s="68"/>
      <c r="G121" s="69"/>
      <c r="H121" s="69"/>
      <c r="I121" s="63"/>
      <c r="J121" s="63"/>
      <c r="K121" s="70"/>
    </row>
    <row r="123" spans="1:11" ht="45.75" thickBot="1">
      <c r="A123" s="71" t="s">
        <v>167</v>
      </c>
      <c r="B123" s="72"/>
      <c r="C123" s="72"/>
      <c r="G123" s="20"/>
      <c r="H123" s="20"/>
      <c r="I123" s="20"/>
    </row>
    <row r="124" spans="1:11" ht="45">
      <c r="A124" s="73" t="s">
        <v>25</v>
      </c>
      <c r="B124" s="74" t="s">
        <v>168</v>
      </c>
      <c r="C124" s="75" t="s">
        <v>34</v>
      </c>
      <c r="G124" s="20"/>
    </row>
    <row r="125" spans="1:11">
      <c r="A125" s="8"/>
      <c r="B125" s="76"/>
      <c r="C125" s="77"/>
      <c r="G125" s="20"/>
    </row>
    <row r="126" spans="1:11">
      <c r="A126" s="8"/>
      <c r="B126" s="76"/>
      <c r="C126" s="77"/>
    </row>
    <row r="127" spans="1:11">
      <c r="A127" s="8"/>
      <c r="B127" s="76"/>
      <c r="C127" s="77"/>
    </row>
    <row r="128" spans="1:11">
      <c r="A128" s="8"/>
      <c r="B128" s="76"/>
      <c r="C128" s="77"/>
    </row>
    <row r="129" spans="1:3" ht="15.75" thickBot="1">
      <c r="A129" s="21"/>
      <c r="B129" s="78"/>
      <c r="C129" s="79"/>
    </row>
  </sheetData>
  <autoFilter ref="A18:K120"/>
  <mergeCells count="2">
    <mergeCell ref="E5:H9"/>
    <mergeCell ref="E11:H15"/>
  </mergeCells>
  <pageMargins left="0.39370078740157483" right="0.39370078740157483" top="0.39370078740157483" bottom="0.39370078740157483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PAA ENERO 2019</vt:lpstr>
      <vt:lpstr>'PAA ENERO 2019'!Área_de_impresión</vt:lpstr>
      <vt:lpstr>'PAA ENERO 2019'!Print_Area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dbotero</dc:creator>
  <cp:lastModifiedBy>dbotero</cp:lastModifiedBy>
  <dcterms:created xsi:type="dcterms:W3CDTF">2019-01-15T19:35:47Z</dcterms:created>
  <dcterms:modified xsi:type="dcterms:W3CDTF">2019-01-15T19:41:54Z</dcterms:modified>
</cp:coreProperties>
</file>